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kvfarad_mum_amity_edu/Documents/Desktop/Karuna/2021-RO/UGC/UGC-16.11.2022/11102022/ANNEX/"/>
    </mc:Choice>
  </mc:AlternateContent>
  <xr:revisionPtr revIDLastSave="1" documentId="13_ncr:1_{C29A6706-B6C3-4167-9583-B12CED29CE5E}" xr6:coauthVersionLast="47" xr6:coauthVersionMax="47" xr10:uidLastSave="{E3E31622-C0C7-4C00-86B9-A8F92CC3A829}"/>
  <bookViews>
    <workbookView xWindow="-120" yWindow="-120" windowWidth="21840" windowHeight="13140" xr2:uid="{841A86B2-42D2-4464-BDBB-2C0A5CF58C35}"/>
  </bookViews>
  <sheets>
    <sheet name="Annex D" sheetId="1" r:id="rId1"/>
  </sheets>
  <definedNames>
    <definedName name="_xlnm._FilterDatabase" localSheetId="0" hidden="1">'Annex D'!$A$9:$M$166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9" i="1" l="1"/>
  <c r="F275" i="1"/>
  <c r="F271" i="1"/>
  <c r="F224" i="1"/>
  <c r="F192" i="1"/>
  <c r="F281" i="1" s="1"/>
  <c r="F165" i="1"/>
  <c r="F159" i="1"/>
  <c r="F154" i="1"/>
  <c r="F150" i="1"/>
  <c r="F141" i="1"/>
  <c r="F138" i="1"/>
  <c r="F129" i="1"/>
  <c r="F108" i="1"/>
  <c r="F96" i="1"/>
  <c r="F92" i="1"/>
  <c r="F78" i="1"/>
  <c r="F68" i="1"/>
  <c r="F65" i="1"/>
  <c r="F62" i="1"/>
  <c r="F55" i="1"/>
  <c r="F49" i="1"/>
  <c r="F35" i="1"/>
  <c r="F27" i="1"/>
  <c r="F25" i="1"/>
  <c r="F166" i="1" l="1"/>
  <c r="F155" i="1"/>
  <c r="L165" i="1" l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L10" i="1"/>
  <c r="L166" i="1" s="1"/>
  <c r="K10" i="1"/>
  <c r="K166" i="1" s="1"/>
  <c r="E281" i="1"/>
  <c r="E271" i="1"/>
  <c r="E224" i="1"/>
  <c r="E192" i="1"/>
  <c r="E154" i="1" l="1"/>
  <c r="E150" i="1"/>
  <c r="E141" i="1"/>
  <c r="E138" i="1"/>
  <c r="E129" i="1"/>
  <c r="E108" i="1"/>
  <c r="E96" i="1"/>
  <c r="E92" i="1"/>
  <c r="E78" i="1"/>
  <c r="E68" i="1"/>
  <c r="E65" i="1"/>
  <c r="E62" i="1"/>
  <c r="E55" i="1"/>
  <c r="E49" i="1"/>
  <c r="E35" i="1"/>
  <c r="E27" i="1"/>
  <c r="E25" i="1"/>
  <c r="E155" i="1" s="1"/>
  <c r="E165" i="1"/>
  <c r="E159" i="1"/>
  <c r="E166" i="1"/>
  <c r="E275" i="1" l="1"/>
  <c r="E279" i="1"/>
  <c r="M166" i="1" l="1"/>
</calcChain>
</file>

<file path=xl/sharedStrings.xml><?xml version="1.0" encoding="utf-8"?>
<sst xmlns="http://schemas.openxmlformats.org/spreadsheetml/2006/main" count="554" uniqueCount="198">
  <si>
    <t>No</t>
  </si>
  <si>
    <t>School</t>
  </si>
  <si>
    <t>Net Admission</t>
  </si>
  <si>
    <t>Sanctioned Intake</t>
  </si>
  <si>
    <t>AMITY BUSINESS SCHOOL, MUMBAI - ABSMUM </t>
  </si>
  <si>
    <t>B.Com. (Hons) </t>
  </si>
  <si>
    <t>BBA - Banking &amp; Finance </t>
  </si>
  <si>
    <t>BBA (3 Continent) </t>
  </si>
  <si>
    <t>BBA </t>
  </si>
  <si>
    <t>BBA(International)</t>
  </si>
  <si>
    <t>MBA - Banking &amp; Finance </t>
  </si>
  <si>
    <t>MBA (3 Continent) </t>
  </si>
  <si>
    <t>MBA </t>
  </si>
  <si>
    <t>PG Diploma in General Insurance </t>
  </si>
  <si>
    <t>ABSMUM - Total</t>
  </si>
  <si>
    <t>AMITY FILM SCHOOL, MUMBAI - AFSMUM </t>
  </si>
  <si>
    <t>B.A. (Film Making) </t>
  </si>
  <si>
    <t>AFSMUM - Total</t>
  </si>
  <si>
    <t>AMITY INSTITUTE OF BEHAVIORAL &amp; ALLIED SCIENCES, MUMBAI - AIBASMUM </t>
  </si>
  <si>
    <t>B.A. (Hons) - Applied Psychology </t>
  </si>
  <si>
    <t>B.Sc. - Clinical Psychology </t>
  </si>
  <si>
    <t>M. Phil (Clinical Psychology) </t>
  </si>
  <si>
    <t>M.Sc. (Psychology) </t>
  </si>
  <si>
    <t>AIBASMUM - Total</t>
  </si>
  <si>
    <t>AMITY INSTITUTE OF BIOTECHNOLOGY, MUMBAI - AIBMUM </t>
  </si>
  <si>
    <t>B.Sc. (Hons) - Biotechnology </t>
  </si>
  <si>
    <t>B.Tech (Biotechnology) </t>
  </si>
  <si>
    <t>B.Tech. + M.Tech (Biotechnology) Dual Degree </t>
  </si>
  <si>
    <t>M.Sc. (Biotechnology) </t>
  </si>
  <si>
    <t>M.Tech (Biotechnology) </t>
  </si>
  <si>
    <t>M.Tech (Environmental Biotechnology) </t>
  </si>
  <si>
    <t>M.Tech (Food Biotechnology) </t>
  </si>
  <si>
    <t>Ph.D. in Environmental Biotechnology </t>
  </si>
  <si>
    <t>Ph.D. in Green Technology (Part Time) </t>
  </si>
  <si>
    <t>Ph.D. in Green Technology </t>
  </si>
  <si>
    <t>AIBMUM - Total</t>
  </si>
  <si>
    <t>AMITY INSTITUTE OF INFORMATION TECHNOLOGY, MUMBAI - AIITMUM </t>
  </si>
  <si>
    <t>B.Sc. (IT) </t>
  </si>
  <si>
    <t>BCA </t>
  </si>
  <si>
    <t>MCA </t>
  </si>
  <si>
    <t>Ph.D. (Information Technology) </t>
  </si>
  <si>
    <t>AIITMUM - Total</t>
  </si>
  <si>
    <t>AMITY INSTITUTE OF LIBERAL ARTS, MUMBAI - AILAMUM </t>
  </si>
  <si>
    <t>B.A. (H) Liberal Arts </t>
  </si>
  <si>
    <t>Bachelor of Social Work </t>
  </si>
  <si>
    <t>Master of Social Work </t>
  </si>
  <si>
    <t>AILAMUM - Total</t>
  </si>
  <si>
    <t>AMITY INSTITUTE OF TECHNOLOGY, MUMBAI - AITMUM </t>
  </si>
  <si>
    <t>B.Tech (Aeronautical Engineering) </t>
  </si>
  <si>
    <t>B.Tech (Automobile Engineering) </t>
  </si>
  <si>
    <t>AITMUM - Total</t>
  </si>
  <si>
    <t>AMITY INSTITUTE OF TRAVEL &amp; TOURISM, MUMBAI - AITTMUM </t>
  </si>
  <si>
    <t>Bachelor of Tourism &amp; Travel Management </t>
  </si>
  <si>
    <t>Master of Travel &amp; Tourism Management </t>
  </si>
  <si>
    <t>AITTMUM - Total</t>
  </si>
  <si>
    <t>AMITY LAW SCHOOL, MUMBAI - ALSMUM </t>
  </si>
  <si>
    <t>B.A.,LL.B (Hons) </t>
  </si>
  <si>
    <t>B.Com., LL.B. (Hons) </t>
  </si>
  <si>
    <t>B.Sc. LL.B. (Hons.) </t>
  </si>
  <si>
    <t>BBA LL.B. (Hons) </t>
  </si>
  <si>
    <t>LLB </t>
  </si>
  <si>
    <t>ALSMUM - Total</t>
  </si>
  <si>
    <t>AMITY SCHOOL OF APPLIED SCIENCES, MUMBAI - ASASMUM </t>
  </si>
  <si>
    <t>B.Sc. (Hons) - Chemistry </t>
  </si>
  <si>
    <t>B.Sc. (Hons) - Mathematics </t>
  </si>
  <si>
    <t>B.Sc. (Hons) - Physics </t>
  </si>
  <si>
    <t>Bachelor of Statistics </t>
  </si>
  <si>
    <t>M.Sc. (Applied Chemistry) </t>
  </si>
  <si>
    <t>M.Sc. (Applied Mathematics) </t>
  </si>
  <si>
    <t>M.Sc. (Applied Physics) </t>
  </si>
  <si>
    <t>Ph.D. (Physics) </t>
  </si>
  <si>
    <t>ASASMUM - Total</t>
  </si>
  <si>
    <t>AMITY SCHOOL OF ARCHITECTURE &amp; PLANNING, MUMBAI - ASAPMUM </t>
  </si>
  <si>
    <t>Bachelor of Architecture </t>
  </si>
  <si>
    <t>Bachelor of Interior Design </t>
  </si>
  <si>
    <t>Bachelor of Planning </t>
  </si>
  <si>
    <t>ASAPMUM - Total</t>
  </si>
  <si>
    <t>AMITY SCHOOL OF COMMUNICATION, MUMBAI - ASCOMUM </t>
  </si>
  <si>
    <t>B.A. (Journalism &amp; Mass Communication) - 3 Continent </t>
  </si>
  <si>
    <t>B.A. (Journalism &amp; Mass Communication) </t>
  </si>
  <si>
    <t>B.A. (Multimedia &amp; Gaming) </t>
  </si>
  <si>
    <t>B.Sc. (Animation &amp; VFX) </t>
  </si>
  <si>
    <t>B.A. (Journalism &amp; Mass Communication) - International</t>
  </si>
  <si>
    <t>M.A. (Advertising &amp; PR) </t>
  </si>
  <si>
    <t>M.A. (Film &amp; TV) </t>
  </si>
  <si>
    <t>M.A. (Journalism &amp; Mass Communication) </t>
  </si>
  <si>
    <t>ASCOMUM - Total</t>
  </si>
  <si>
    <t>AMITY SCHOOL OF ENGINEERING &amp; TECHNOLOGY, MUMBAI - ASETMUM </t>
  </si>
  <si>
    <t>B. Tech (Civil Engg.) - 3 Continent </t>
  </si>
  <si>
    <t>B. Tech (Computer Science &amp; Engg.) - 3 Continent  </t>
  </si>
  <si>
    <t>B. Tech (Electronics &amp; Communications Engg.) - 3 Continent </t>
  </si>
  <si>
    <t>B.Tech (Aerospace Engineering) </t>
  </si>
  <si>
    <t>B.Tech (Civil Engineering) </t>
  </si>
  <si>
    <t>B.Tech (Computer Science &amp; Engineering) </t>
  </si>
  <si>
    <t>B.Tech (Electrical &amp; Electronics Engineering) </t>
  </si>
  <si>
    <t>B.Tech (Electronics &amp; Communication Engg.) </t>
  </si>
  <si>
    <t>B.Tech (Mechanical Engineering) - 3 Continent </t>
  </si>
  <si>
    <t>B.Tech (Mechanical Engineering) </t>
  </si>
  <si>
    <t>B.Tech(Computer Science Engg. - International)</t>
  </si>
  <si>
    <t>M.Tech (Computer Science &amp; Engineering) </t>
  </si>
  <si>
    <t>M.Tech (Mechanical Engineering) </t>
  </si>
  <si>
    <t>M.Sc. - Nanotechnology </t>
  </si>
  <si>
    <t>Ph.D. (Aerospace Engineering) </t>
  </si>
  <si>
    <t>Ph.D. (Computer Science and Engineering) </t>
  </si>
  <si>
    <t>ASETMUM - Total</t>
  </si>
  <si>
    <t>AMITY SCHOOL OF FASHION TECHNOLOGY, MUMBAI - ASFTMUM </t>
  </si>
  <si>
    <t>B. Des. (Fashion Communication) </t>
  </si>
  <si>
    <t>B. Des. (Fashion Design) - 3 Continent </t>
  </si>
  <si>
    <t>B. Des. (Fashion Design) </t>
  </si>
  <si>
    <t>B. Des. (Fashion Styling &amp; Image Design) </t>
  </si>
  <si>
    <t>B. Des. (Textile Product Design) </t>
  </si>
  <si>
    <t>M. Des. (Fashion Technology) </t>
  </si>
  <si>
    <t>Ph.D. (Fashion Design)</t>
  </si>
  <si>
    <t>Ph.D. (Fashion Design) - Part Time</t>
  </si>
  <si>
    <t>ASFTMUM - Total</t>
  </si>
  <si>
    <t>AMITY SCHOOL OF FINE ARTS, MUMBAI - ASFAMUM </t>
  </si>
  <si>
    <t>Bachelor of Fine Arts </t>
  </si>
  <si>
    <t>Master of Fine Arts </t>
  </si>
  <si>
    <t>ASFAMUM - Total</t>
  </si>
  <si>
    <t>AMITY SCHOOL OF LANGUAGES, MUMBAI - ASLMUM </t>
  </si>
  <si>
    <t>B.A. (Hons) - English </t>
  </si>
  <si>
    <t>B.A. (Hons) - French </t>
  </si>
  <si>
    <t>B.A. (Hons) - German </t>
  </si>
  <si>
    <t>B.A. (Hons) - Spanish </t>
  </si>
  <si>
    <t>ASLMUM - Total</t>
  </si>
  <si>
    <t>Collobrative Progrma</t>
  </si>
  <si>
    <t>CII SCHOOL OF LOGISTICS, AMITY UNIVERSITY MUMBAI - CIISOLMUM </t>
  </si>
  <si>
    <t>MBA(Logistics &amp; Supply Chain Management) </t>
  </si>
  <si>
    <t>CIISOLMUM - Total</t>
  </si>
  <si>
    <t>RICS SCHOOL OF BUILT ENVIRONMENT, MUMBAI - RICSSBEMUM </t>
  </si>
  <si>
    <t>BBA (Real Estate and Urban Infrastructure) </t>
  </si>
  <si>
    <t>MBA (Construction Project Management) </t>
  </si>
  <si>
    <t>MBA(Real Estate and Urban Infrastructure) </t>
  </si>
  <si>
    <t>RICSSBEMUM - Total</t>
  </si>
  <si>
    <t>Amity University Mumbai - Grand Total</t>
  </si>
  <si>
    <t>Level</t>
  </si>
  <si>
    <t>UG</t>
  </si>
  <si>
    <t>PG</t>
  </si>
  <si>
    <t>M. PHIL</t>
  </si>
  <si>
    <t>PhD</t>
  </si>
  <si>
    <t>AMITY UNIVERSITY, MAHASRAHTRA</t>
  </si>
  <si>
    <t>LIST OF COURSES OFFERED, STUDENTS ADMISTTED AND SANCTIONED INTAKE</t>
  </si>
  <si>
    <t>c</t>
  </si>
  <si>
    <t>d</t>
  </si>
  <si>
    <t>Academic Record</t>
  </si>
  <si>
    <t>Combination</t>
  </si>
  <si>
    <t>MBA (M&amp;S)</t>
  </si>
  <si>
    <t>AMITY INSTITUTE OF NANOTECHNOLOGY, MUMBAI - AINMUM </t>
  </si>
  <si>
    <t>AINMUM - Total</t>
  </si>
  <si>
    <t>AUM UG, PG &amp; Ph.D. Total</t>
  </si>
  <si>
    <t>PG Diploma</t>
  </si>
  <si>
    <t>Integrated course</t>
  </si>
  <si>
    <t>Dual Integrated</t>
  </si>
  <si>
    <t xml:space="preserve"> </t>
  </si>
  <si>
    <t>Ph.D. in Management (MKT/FIN/HR/IT)(Part Time) (Jan)</t>
  </si>
  <si>
    <t>Ph.D. in Management (MKT/FIN/HR/IT)(Part Time) (Jul)</t>
  </si>
  <si>
    <t>Ph.D.(Psy) - PT (Jan)</t>
  </si>
  <si>
    <t>Ph.D.(Psy) - PT(Jul)</t>
  </si>
  <si>
    <t>Ph.D.(Psy)(Jan)</t>
  </si>
  <si>
    <t>Ph.D. in Biotechnology (Part Time) (Jan)</t>
  </si>
  <si>
    <t>Ph.D. in Biotechnology (Part Time) (Jul)</t>
  </si>
  <si>
    <t>Ph.D in Information Technology - Part Time (Jul)</t>
  </si>
  <si>
    <t>Ph.D in Chemistry (Part Time) (Jan)</t>
  </si>
  <si>
    <t>Ph.D in Physics (Part Time) (Jul)</t>
  </si>
  <si>
    <t>Ph. D. (AE) - PT (Jul)</t>
  </si>
  <si>
    <t>Ph.D. in Civil Engg. (Part Time) (Jul)</t>
  </si>
  <si>
    <t>Ph.D. in CSE (Part Time) (Jan)</t>
  </si>
  <si>
    <t>Ph.D in Nanosci. and Nanotech (Part Time) (Jan)</t>
  </si>
  <si>
    <t>Ph.D in Nanoscience and Nanotechnology (Jan)</t>
  </si>
  <si>
    <t>Ph.D in Nanoscience and Nanotechnology (Jul)</t>
  </si>
  <si>
    <t>MBA - HR</t>
  </si>
  <si>
    <t>MBA(International Business)</t>
  </si>
  <si>
    <t>Ph.D. in Management (MKT/FIN/HR/IT) (Jan)</t>
  </si>
  <si>
    <t>Ph.D. in Biotechnology  (Jul)</t>
  </si>
  <si>
    <t>PhD in Political Science (Part Time)(Jul)</t>
  </si>
  <si>
    <t>Ph.D. in Economics (Jul)</t>
  </si>
  <si>
    <t>Ph.D. in Economics (Part Time) (Jan)</t>
  </si>
  <si>
    <t>LLM</t>
  </si>
  <si>
    <t>Ph.D. (Law) (Jul)</t>
  </si>
  <si>
    <t>Ph.D. (Law) - (Part Time) (Jan)</t>
  </si>
  <si>
    <t>Ph.D. (Law) - (Part Time)(Jul)</t>
  </si>
  <si>
    <t>Ph.D in Chemistry (Part Time) (Jul)</t>
  </si>
  <si>
    <t>Ph.D. (Environmental Sciences) (Part Time) (Jul)</t>
  </si>
  <si>
    <t>Ph.D. (Mathematics) (Part Time) (Jul)</t>
  </si>
  <si>
    <t>Ph.D in Journalism &amp; Mass Communications (Jan)</t>
  </si>
  <si>
    <t>Ph.D in Journalism &amp; Mass Communications (Part-Time)(Jan)</t>
  </si>
  <si>
    <t>Ph.D in Journalism &amp; Mass Communications (Part-Time)(Jul)</t>
  </si>
  <si>
    <t>Ph.D. in Civil Engg. (Part Time) (Jan)</t>
  </si>
  <si>
    <t>Ph.D in English (Jan)</t>
  </si>
  <si>
    <t>Ph.D in English (Jul)</t>
  </si>
  <si>
    <t>Ph.D in English (Part Time) (Jan)</t>
  </si>
  <si>
    <t>Ph.D in English (Part Time) (Jul)</t>
  </si>
  <si>
    <t>Ph.D. (Built Environment) -( Part Time ) (Jan)</t>
  </si>
  <si>
    <t>Ph.D. (Built Environment) -( Part Time ) (Jul)</t>
  </si>
  <si>
    <t>M.Phil</t>
  </si>
  <si>
    <t>AS ON 2021-2022</t>
  </si>
  <si>
    <t>Students Admitted</t>
  </si>
  <si>
    <t>Combination -Students 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</si>
</sst>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65" fontId="3" fillId="0" borderId="0" xfId="1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 textRotation="90"/>
    </xf>
    <xf numFmtId="1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165" fontId="3" fillId="0" borderId="1" xfId="1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165" fontId="4" fillId="4" borderId="1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1" fontId="3" fillId="0" borderId="0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5" fontId="3" fillId="0" borderId="1" xfId="1" applyNumberFormat="1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165" fontId="3" fillId="4" borderId="1" xfId="1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165" fontId="2" fillId="4" borderId="1" xfId="1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1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0" xfId="0" applyBorder="1"/>
    <xf numFmtId="0" fontId="5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1" xfId="1" applyNumberFormat="1" applyFont="1" applyBorder="1" applyAlignment="1">
      <alignment horizontal="center" textRotation="90"/>
    </xf>
    <xf numFmtId="165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textRotation="90"/>
    </xf>
    <xf numFmtId="43" fontId="3" fillId="0" borderId="0" xfId="0" applyNumberFormat="1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75D0D-B7C7-4536-ABB8-4B469D6EFACD}">
  <sheetPr filterMode="1"/>
  <dimension ref="A1:M281"/>
  <sheetViews>
    <sheetView tabSelected="1" zoomScale="91" zoomScaleNormal="91" workbookViewId="0">
      <pane xSplit="2" ySplit="9" topLeftCell="C15" activePane="bottomRight" state="frozen"/>
      <selection pane="topRight" activeCell="C1" sqref="C1"/>
      <selection pane="bottomLeft" activeCell="A10" sqref="A10"/>
      <selection pane="bottomRight" activeCell="E15" sqref="E15"/>
    </sheetView>
  </sheetViews>
  <sheetFormatPr defaultColWidth="8.7109375" defaultRowHeight="15" x14ac:dyDescent="0.25"/>
  <cols>
    <col min="1" max="1" width="5.7109375" style="16" customWidth="1"/>
    <col min="2" max="2" width="15.7109375" style="23" customWidth="1"/>
    <col min="3" max="3" width="56.140625" style="4" bestFit="1" customWidth="1"/>
    <col min="4" max="4" width="16" style="4" bestFit="1" customWidth="1"/>
    <col min="5" max="6" width="8" style="5" customWidth="1"/>
    <col min="7" max="7" width="8.7109375" style="4"/>
    <col min="8" max="9" width="8.7109375" style="10"/>
    <col min="10" max="10" width="8.7109375" style="4"/>
    <col min="11" max="12" width="8.7109375" style="34"/>
    <col min="13" max="16384" width="8.7109375" style="4"/>
  </cols>
  <sheetData>
    <row r="1" spans="1:12" x14ac:dyDescent="0.25">
      <c r="H1" s="34"/>
      <c r="I1" s="34"/>
    </row>
    <row r="2" spans="1:12" x14ac:dyDescent="0.25">
      <c r="H2" s="34"/>
      <c r="I2" s="34"/>
    </row>
    <row r="3" spans="1:12" x14ac:dyDescent="0.25">
      <c r="A3" s="3" t="s">
        <v>140</v>
      </c>
      <c r="H3" s="35"/>
      <c r="I3" s="36"/>
    </row>
    <row r="4" spans="1:12" x14ac:dyDescent="0.25">
      <c r="A4" s="3"/>
      <c r="H4" s="36"/>
      <c r="I4" s="36"/>
    </row>
    <row r="5" spans="1:12" x14ac:dyDescent="0.25">
      <c r="A5" s="3" t="s">
        <v>141</v>
      </c>
      <c r="H5" s="36"/>
      <c r="I5" s="36"/>
    </row>
    <row r="6" spans="1:12" x14ac:dyDescent="0.25">
      <c r="A6" s="3"/>
      <c r="H6" s="34"/>
      <c r="I6" s="34"/>
    </row>
    <row r="7" spans="1:12" x14ac:dyDescent="0.25">
      <c r="A7" s="3" t="s">
        <v>195</v>
      </c>
    </row>
    <row r="8" spans="1:12" x14ac:dyDescent="0.25">
      <c r="A8" s="3"/>
    </row>
    <row r="9" spans="1:12" s="6" customFormat="1" ht="137.25" customHeight="1" x14ac:dyDescent="0.25">
      <c r="A9" s="2" t="s">
        <v>0</v>
      </c>
      <c r="B9" s="2" t="s">
        <v>1</v>
      </c>
      <c r="C9" s="2" t="s">
        <v>153</v>
      </c>
      <c r="D9" s="2" t="s">
        <v>135</v>
      </c>
      <c r="E9" s="37" t="s">
        <v>2</v>
      </c>
      <c r="F9" s="37" t="s">
        <v>3</v>
      </c>
      <c r="G9" s="39"/>
      <c r="H9" s="37" t="s">
        <v>144</v>
      </c>
      <c r="I9" s="37" t="s">
        <v>145</v>
      </c>
      <c r="K9" s="37" t="s">
        <v>196</v>
      </c>
      <c r="L9" s="37" t="s">
        <v>197</v>
      </c>
    </row>
    <row r="10" spans="1:12" hidden="1" x14ac:dyDescent="0.25">
      <c r="A10" s="7">
        <v>1</v>
      </c>
      <c r="B10" s="44" t="s">
        <v>4</v>
      </c>
      <c r="C10" s="8" t="s">
        <v>5</v>
      </c>
      <c r="D10" s="8" t="s">
        <v>136</v>
      </c>
      <c r="E10" s="9">
        <v>20</v>
      </c>
      <c r="F10" s="9">
        <v>25</v>
      </c>
      <c r="G10" s="10"/>
      <c r="H10" s="10" t="s">
        <v>142</v>
      </c>
      <c r="K10" s="34">
        <f t="shared" ref="K10:K73" si="0">IF(H10="c",E10,0)</f>
        <v>20</v>
      </c>
      <c r="L10" s="34">
        <f t="shared" ref="L10:L73" si="1">IF(I10="d",E10,0)</f>
        <v>0</v>
      </c>
    </row>
    <row r="11" spans="1:12" hidden="1" x14ac:dyDescent="0.25">
      <c r="A11" s="7">
        <v>2</v>
      </c>
      <c r="B11" s="44"/>
      <c r="C11" s="8" t="s">
        <v>6</v>
      </c>
      <c r="D11" s="8" t="s">
        <v>136</v>
      </c>
      <c r="E11" s="9">
        <v>18</v>
      </c>
      <c r="F11" s="9">
        <v>20</v>
      </c>
      <c r="G11" s="10"/>
      <c r="H11" s="10" t="s">
        <v>142</v>
      </c>
      <c r="K11" s="34">
        <f t="shared" si="0"/>
        <v>18</v>
      </c>
      <c r="L11" s="34">
        <f t="shared" si="1"/>
        <v>0</v>
      </c>
    </row>
    <row r="12" spans="1:12" hidden="1" x14ac:dyDescent="0.25">
      <c r="A12" s="7">
        <v>3</v>
      </c>
      <c r="B12" s="44"/>
      <c r="C12" s="8" t="s">
        <v>7</v>
      </c>
      <c r="D12" s="8" t="s">
        <v>136</v>
      </c>
      <c r="E12" s="9">
        <v>5</v>
      </c>
      <c r="F12" s="9">
        <v>10</v>
      </c>
      <c r="G12" s="10"/>
      <c r="H12" s="10" t="s">
        <v>142</v>
      </c>
      <c r="K12" s="34">
        <f t="shared" si="0"/>
        <v>5</v>
      </c>
      <c r="L12" s="34">
        <f t="shared" si="1"/>
        <v>0</v>
      </c>
    </row>
    <row r="13" spans="1:12" hidden="1" x14ac:dyDescent="0.25">
      <c r="A13" s="7">
        <v>4</v>
      </c>
      <c r="B13" s="44"/>
      <c r="C13" s="8" t="s">
        <v>8</v>
      </c>
      <c r="D13" s="8" t="s">
        <v>136</v>
      </c>
      <c r="E13" s="9">
        <v>134</v>
      </c>
      <c r="F13" s="9">
        <v>135</v>
      </c>
      <c r="G13" s="10"/>
      <c r="H13" s="10" t="s">
        <v>142</v>
      </c>
      <c r="K13" s="34">
        <f t="shared" si="0"/>
        <v>134</v>
      </c>
      <c r="L13" s="34">
        <f t="shared" si="1"/>
        <v>0</v>
      </c>
    </row>
    <row r="14" spans="1:12" hidden="1" x14ac:dyDescent="0.25">
      <c r="A14" s="7">
        <v>5</v>
      </c>
      <c r="B14" s="44"/>
      <c r="C14" s="8" t="s">
        <v>9</v>
      </c>
      <c r="D14" s="8" t="s">
        <v>136</v>
      </c>
      <c r="E14" s="9">
        <v>0</v>
      </c>
      <c r="F14" s="9">
        <v>0</v>
      </c>
      <c r="G14" s="10"/>
      <c r="H14" s="10" t="s">
        <v>142</v>
      </c>
      <c r="K14" s="34">
        <f t="shared" si="0"/>
        <v>0</v>
      </c>
      <c r="L14" s="34">
        <f t="shared" si="1"/>
        <v>0</v>
      </c>
    </row>
    <row r="15" spans="1:12" x14ac:dyDescent="0.25">
      <c r="A15" s="7">
        <v>6</v>
      </c>
      <c r="B15" s="44"/>
      <c r="C15" s="8" t="s">
        <v>10</v>
      </c>
      <c r="D15" s="8" t="s">
        <v>137</v>
      </c>
      <c r="E15" s="9">
        <v>18</v>
      </c>
      <c r="F15" s="9">
        <v>20</v>
      </c>
      <c r="G15" s="10"/>
      <c r="I15" s="10" t="s">
        <v>143</v>
      </c>
      <c r="K15" s="34">
        <f t="shared" si="0"/>
        <v>0</v>
      </c>
      <c r="L15" s="34">
        <f t="shared" si="1"/>
        <v>18</v>
      </c>
    </row>
    <row r="16" spans="1:12" x14ac:dyDescent="0.25">
      <c r="A16" s="7">
        <v>7</v>
      </c>
      <c r="B16" s="44"/>
      <c r="C16" s="8" t="s">
        <v>170</v>
      </c>
      <c r="D16" s="8" t="s">
        <v>137</v>
      </c>
      <c r="E16" s="9">
        <v>8</v>
      </c>
      <c r="F16" s="9">
        <v>10</v>
      </c>
      <c r="G16" s="10"/>
      <c r="I16" s="10" t="s">
        <v>143</v>
      </c>
      <c r="K16" s="34">
        <f t="shared" si="0"/>
        <v>0</v>
      </c>
      <c r="L16" s="34">
        <f t="shared" si="1"/>
        <v>8</v>
      </c>
    </row>
    <row r="17" spans="1:12" x14ac:dyDescent="0.25">
      <c r="A17" s="7">
        <v>8</v>
      </c>
      <c r="B17" s="44"/>
      <c r="C17" s="8" t="s">
        <v>11</v>
      </c>
      <c r="D17" s="8" t="s">
        <v>137</v>
      </c>
      <c r="E17" s="9">
        <v>0</v>
      </c>
      <c r="F17" s="9">
        <v>0</v>
      </c>
      <c r="G17" s="10"/>
      <c r="I17" s="10" t="s">
        <v>143</v>
      </c>
      <c r="K17" s="34">
        <f t="shared" si="0"/>
        <v>0</v>
      </c>
      <c r="L17" s="34">
        <f t="shared" si="1"/>
        <v>0</v>
      </c>
    </row>
    <row r="18" spans="1:12" x14ac:dyDescent="0.25">
      <c r="A18" s="7">
        <v>9</v>
      </c>
      <c r="B18" s="44"/>
      <c r="C18" s="8" t="s">
        <v>12</v>
      </c>
      <c r="D18" s="8" t="s">
        <v>137</v>
      </c>
      <c r="E18" s="9">
        <v>0</v>
      </c>
      <c r="F18" s="9">
        <v>0</v>
      </c>
      <c r="G18" s="10"/>
      <c r="I18" s="10" t="s">
        <v>143</v>
      </c>
      <c r="K18" s="34">
        <f t="shared" si="0"/>
        <v>0</v>
      </c>
      <c r="L18" s="34">
        <f t="shared" si="1"/>
        <v>0</v>
      </c>
    </row>
    <row r="19" spans="1:12" x14ac:dyDescent="0.25">
      <c r="A19" s="7">
        <v>10</v>
      </c>
      <c r="B19" s="44"/>
      <c r="C19" s="8" t="s">
        <v>171</v>
      </c>
      <c r="D19" s="8" t="s">
        <v>137</v>
      </c>
      <c r="E19" s="9">
        <v>7</v>
      </c>
      <c r="F19" s="9">
        <v>10</v>
      </c>
      <c r="G19" s="10"/>
      <c r="I19" s="10" t="s">
        <v>143</v>
      </c>
      <c r="K19" s="34">
        <f t="shared" si="0"/>
        <v>0</v>
      </c>
      <c r="L19" s="34">
        <f t="shared" si="1"/>
        <v>7</v>
      </c>
    </row>
    <row r="20" spans="1:12" x14ac:dyDescent="0.25">
      <c r="A20" s="7">
        <v>11</v>
      </c>
      <c r="B20" s="44"/>
      <c r="C20" s="8" t="s">
        <v>146</v>
      </c>
      <c r="D20" s="8" t="s">
        <v>137</v>
      </c>
      <c r="E20" s="9">
        <v>15</v>
      </c>
      <c r="F20" s="9">
        <v>20</v>
      </c>
      <c r="G20" s="10"/>
      <c r="I20" s="10" t="s">
        <v>143</v>
      </c>
      <c r="K20" s="34">
        <f t="shared" si="0"/>
        <v>0</v>
      </c>
      <c r="L20" s="34">
        <f t="shared" si="1"/>
        <v>15</v>
      </c>
    </row>
    <row r="21" spans="1:12" hidden="1" x14ac:dyDescent="0.25">
      <c r="A21" s="7">
        <v>12</v>
      </c>
      <c r="B21" s="44"/>
      <c r="C21" s="8" t="s">
        <v>13</v>
      </c>
      <c r="D21" s="8" t="s">
        <v>150</v>
      </c>
      <c r="E21" s="9">
        <v>0</v>
      </c>
      <c r="F21" s="9">
        <v>0</v>
      </c>
      <c r="G21" s="10"/>
      <c r="H21" s="10" t="s">
        <v>142</v>
      </c>
      <c r="K21" s="34">
        <f t="shared" si="0"/>
        <v>0</v>
      </c>
      <c r="L21" s="34">
        <f t="shared" si="1"/>
        <v>0</v>
      </c>
    </row>
    <row r="22" spans="1:12" hidden="1" x14ac:dyDescent="0.25">
      <c r="A22" s="7">
        <v>13</v>
      </c>
      <c r="B22" s="44"/>
      <c r="C22" s="8" t="s">
        <v>172</v>
      </c>
      <c r="D22" s="8" t="s">
        <v>139</v>
      </c>
      <c r="E22" s="9">
        <v>1</v>
      </c>
      <c r="F22" s="9">
        <v>5</v>
      </c>
      <c r="G22" s="10"/>
      <c r="H22" s="10" t="s">
        <v>142</v>
      </c>
      <c r="K22" s="34">
        <f t="shared" si="0"/>
        <v>1</v>
      </c>
      <c r="L22" s="34">
        <f t="shared" si="1"/>
        <v>0</v>
      </c>
    </row>
    <row r="23" spans="1:12" hidden="1" x14ac:dyDescent="0.25">
      <c r="A23" s="7">
        <v>14</v>
      </c>
      <c r="B23" s="44"/>
      <c r="C23" s="8" t="s">
        <v>154</v>
      </c>
      <c r="D23" s="8" t="s">
        <v>139</v>
      </c>
      <c r="E23" s="9">
        <v>5</v>
      </c>
      <c r="F23" s="9">
        <v>5</v>
      </c>
      <c r="G23" s="10"/>
      <c r="H23" s="10" t="s">
        <v>142</v>
      </c>
      <c r="K23" s="34">
        <f t="shared" si="0"/>
        <v>5</v>
      </c>
      <c r="L23" s="34">
        <f t="shared" si="1"/>
        <v>0</v>
      </c>
    </row>
    <row r="24" spans="1:12" hidden="1" x14ac:dyDescent="0.25">
      <c r="A24" s="7">
        <v>15</v>
      </c>
      <c r="B24" s="44"/>
      <c r="C24" s="8" t="s">
        <v>155</v>
      </c>
      <c r="D24" s="8" t="s">
        <v>139</v>
      </c>
      <c r="E24" s="9">
        <v>0</v>
      </c>
      <c r="F24" s="9">
        <v>0</v>
      </c>
      <c r="G24" s="10"/>
      <c r="H24" s="10" t="s">
        <v>142</v>
      </c>
      <c r="K24" s="34">
        <f t="shared" si="0"/>
        <v>0</v>
      </c>
      <c r="L24" s="34">
        <f t="shared" si="1"/>
        <v>0</v>
      </c>
    </row>
    <row r="25" spans="1:12" hidden="1" x14ac:dyDescent="0.25">
      <c r="A25" s="7"/>
      <c r="B25" s="44"/>
      <c r="C25" s="11" t="s">
        <v>14</v>
      </c>
      <c r="D25" s="8"/>
      <c r="E25" s="12">
        <f>SUM(E10:E24)</f>
        <v>231</v>
      </c>
      <c r="F25" s="12">
        <f>+SUM(F10:F24)</f>
        <v>260</v>
      </c>
      <c r="G25" s="10"/>
      <c r="K25" s="34">
        <f t="shared" si="0"/>
        <v>0</v>
      </c>
      <c r="L25" s="34">
        <f t="shared" si="1"/>
        <v>0</v>
      </c>
    </row>
    <row r="26" spans="1:12" hidden="1" x14ac:dyDescent="0.25">
      <c r="A26" s="13">
        <v>16</v>
      </c>
      <c r="B26" s="45" t="s">
        <v>15</v>
      </c>
      <c r="C26" s="14" t="s">
        <v>16</v>
      </c>
      <c r="D26" s="8" t="s">
        <v>136</v>
      </c>
      <c r="E26" s="9">
        <v>4</v>
      </c>
      <c r="F26" s="9">
        <v>10</v>
      </c>
      <c r="G26" s="10"/>
      <c r="H26" s="10" t="s">
        <v>142</v>
      </c>
      <c r="K26" s="34">
        <f t="shared" si="0"/>
        <v>4</v>
      </c>
      <c r="L26" s="34">
        <f t="shared" si="1"/>
        <v>0</v>
      </c>
    </row>
    <row r="27" spans="1:12" hidden="1" x14ac:dyDescent="0.25">
      <c r="A27" s="13"/>
      <c r="B27" s="45"/>
      <c r="C27" s="32" t="s">
        <v>17</v>
      </c>
      <c r="D27" s="8"/>
      <c r="E27" s="12">
        <f>+SUM(E26)</f>
        <v>4</v>
      </c>
      <c r="F27" s="12">
        <f>F26</f>
        <v>10</v>
      </c>
      <c r="G27" s="10"/>
      <c r="K27" s="34">
        <f t="shared" si="0"/>
        <v>0</v>
      </c>
      <c r="L27" s="34">
        <f t="shared" si="1"/>
        <v>0</v>
      </c>
    </row>
    <row r="28" spans="1:12" hidden="1" x14ac:dyDescent="0.25">
      <c r="A28" s="7">
        <v>17</v>
      </c>
      <c r="B28" s="44" t="s">
        <v>18</v>
      </c>
      <c r="C28" s="8" t="s">
        <v>19</v>
      </c>
      <c r="D28" s="8" t="s">
        <v>136</v>
      </c>
      <c r="E28" s="9">
        <v>94</v>
      </c>
      <c r="F28" s="9">
        <v>95</v>
      </c>
      <c r="G28" s="10"/>
      <c r="H28" s="10" t="s">
        <v>142</v>
      </c>
      <c r="K28" s="34">
        <f t="shared" si="0"/>
        <v>94</v>
      </c>
      <c r="L28" s="34">
        <f t="shared" si="1"/>
        <v>0</v>
      </c>
    </row>
    <row r="29" spans="1:12" hidden="1" x14ac:dyDescent="0.25">
      <c r="A29" s="7">
        <v>18</v>
      </c>
      <c r="B29" s="44"/>
      <c r="C29" s="8" t="s">
        <v>20</v>
      </c>
      <c r="D29" s="8" t="s">
        <v>136</v>
      </c>
      <c r="E29" s="9">
        <v>205</v>
      </c>
      <c r="F29" s="9">
        <v>210</v>
      </c>
      <c r="G29" s="10"/>
      <c r="H29" s="10" t="s">
        <v>142</v>
      </c>
      <c r="K29" s="34">
        <f t="shared" si="0"/>
        <v>205</v>
      </c>
      <c r="L29" s="34">
        <f t="shared" si="1"/>
        <v>0</v>
      </c>
    </row>
    <row r="30" spans="1:12" hidden="1" x14ac:dyDescent="0.25">
      <c r="A30" s="7">
        <v>19</v>
      </c>
      <c r="B30" s="44"/>
      <c r="C30" s="8" t="s">
        <v>21</v>
      </c>
      <c r="D30" s="8" t="s">
        <v>138</v>
      </c>
      <c r="E30" s="9">
        <v>8</v>
      </c>
      <c r="F30" s="9">
        <v>8</v>
      </c>
      <c r="G30" s="10"/>
      <c r="H30" s="10" t="s">
        <v>142</v>
      </c>
      <c r="K30" s="34">
        <f t="shared" si="0"/>
        <v>8</v>
      </c>
      <c r="L30" s="34">
        <f t="shared" si="1"/>
        <v>0</v>
      </c>
    </row>
    <row r="31" spans="1:12" hidden="1" x14ac:dyDescent="0.25">
      <c r="A31" s="7">
        <v>20</v>
      </c>
      <c r="B31" s="44"/>
      <c r="C31" s="8" t="s">
        <v>22</v>
      </c>
      <c r="D31" s="8" t="s">
        <v>137</v>
      </c>
      <c r="E31" s="9">
        <v>133</v>
      </c>
      <c r="F31" s="9">
        <v>135</v>
      </c>
      <c r="G31" s="10"/>
      <c r="H31" s="10" t="s">
        <v>142</v>
      </c>
      <c r="K31" s="34">
        <f t="shared" si="0"/>
        <v>133</v>
      </c>
      <c r="L31" s="34">
        <f t="shared" si="1"/>
        <v>0</v>
      </c>
    </row>
    <row r="32" spans="1:12" hidden="1" x14ac:dyDescent="0.25">
      <c r="A32" s="7">
        <v>21</v>
      </c>
      <c r="B32" s="44"/>
      <c r="C32" s="8" t="s">
        <v>156</v>
      </c>
      <c r="D32" s="8" t="s">
        <v>139</v>
      </c>
      <c r="E32" s="9">
        <v>3</v>
      </c>
      <c r="F32" s="9">
        <v>5</v>
      </c>
      <c r="G32" s="10"/>
      <c r="H32" s="10" t="s">
        <v>142</v>
      </c>
      <c r="K32" s="34">
        <f t="shared" si="0"/>
        <v>3</v>
      </c>
      <c r="L32" s="34">
        <f t="shared" si="1"/>
        <v>0</v>
      </c>
    </row>
    <row r="33" spans="1:12" hidden="1" x14ac:dyDescent="0.25">
      <c r="A33" s="7">
        <v>22</v>
      </c>
      <c r="B33" s="44"/>
      <c r="C33" s="8" t="s">
        <v>157</v>
      </c>
      <c r="D33" s="8" t="s">
        <v>139</v>
      </c>
      <c r="E33" s="9">
        <v>0</v>
      </c>
      <c r="F33" s="9">
        <v>0</v>
      </c>
      <c r="G33" s="10"/>
      <c r="H33" s="10" t="s">
        <v>142</v>
      </c>
      <c r="K33" s="34">
        <f t="shared" si="0"/>
        <v>0</v>
      </c>
      <c r="L33" s="34">
        <f t="shared" si="1"/>
        <v>0</v>
      </c>
    </row>
    <row r="34" spans="1:12" hidden="1" x14ac:dyDescent="0.25">
      <c r="A34" s="7">
        <v>23</v>
      </c>
      <c r="B34" s="44"/>
      <c r="C34" s="8" t="s">
        <v>158</v>
      </c>
      <c r="D34" s="8" t="s">
        <v>139</v>
      </c>
      <c r="E34" s="9">
        <v>1</v>
      </c>
      <c r="F34" s="9">
        <v>5</v>
      </c>
      <c r="G34" s="10"/>
      <c r="H34" s="10" t="s">
        <v>142</v>
      </c>
      <c r="K34" s="34">
        <f t="shared" si="0"/>
        <v>1</v>
      </c>
      <c r="L34" s="34">
        <f t="shared" si="1"/>
        <v>0</v>
      </c>
    </row>
    <row r="35" spans="1:12" hidden="1" x14ac:dyDescent="0.25">
      <c r="A35" s="7"/>
      <c r="B35" s="44"/>
      <c r="C35" s="11" t="s">
        <v>23</v>
      </c>
      <c r="D35" s="8"/>
      <c r="E35" s="12">
        <f>+SUM(E28:E34)</f>
        <v>444</v>
      </c>
      <c r="F35" s="12">
        <f>SUM(F28:F34)</f>
        <v>458</v>
      </c>
      <c r="G35" s="10"/>
      <c r="K35" s="34">
        <f t="shared" si="0"/>
        <v>0</v>
      </c>
      <c r="L35" s="34">
        <f t="shared" si="1"/>
        <v>0</v>
      </c>
    </row>
    <row r="36" spans="1:12" hidden="1" x14ac:dyDescent="0.25">
      <c r="A36" s="13">
        <v>24</v>
      </c>
      <c r="B36" s="45" t="s">
        <v>24</v>
      </c>
      <c r="C36" s="14" t="s">
        <v>25</v>
      </c>
      <c r="D36" s="8" t="s">
        <v>136</v>
      </c>
      <c r="E36" s="9">
        <v>17</v>
      </c>
      <c r="F36" s="9">
        <v>20</v>
      </c>
      <c r="G36" s="10"/>
      <c r="H36" s="10" t="s">
        <v>142</v>
      </c>
      <c r="K36" s="34">
        <f t="shared" si="0"/>
        <v>17</v>
      </c>
      <c r="L36" s="34">
        <f t="shared" si="1"/>
        <v>0</v>
      </c>
    </row>
    <row r="37" spans="1:12" x14ac:dyDescent="0.25">
      <c r="A37" s="13">
        <v>25</v>
      </c>
      <c r="B37" s="45"/>
      <c r="C37" s="14" t="s">
        <v>26</v>
      </c>
      <c r="D37" s="8" t="s">
        <v>136</v>
      </c>
      <c r="E37" s="9">
        <v>64</v>
      </c>
      <c r="F37" s="9">
        <v>70</v>
      </c>
      <c r="G37" s="10"/>
      <c r="I37" s="10" t="s">
        <v>143</v>
      </c>
      <c r="K37" s="34">
        <f t="shared" si="0"/>
        <v>0</v>
      </c>
      <c r="L37" s="34">
        <f t="shared" si="1"/>
        <v>64</v>
      </c>
    </row>
    <row r="38" spans="1:12" x14ac:dyDescent="0.25">
      <c r="A38" s="13">
        <v>26</v>
      </c>
      <c r="B38" s="45"/>
      <c r="C38" s="14" t="s">
        <v>27</v>
      </c>
      <c r="D38" s="8" t="s">
        <v>152</v>
      </c>
      <c r="E38" s="9">
        <v>7</v>
      </c>
      <c r="F38" s="9">
        <v>10</v>
      </c>
      <c r="G38" s="10"/>
      <c r="I38" s="10" t="s">
        <v>143</v>
      </c>
      <c r="K38" s="34">
        <f t="shared" si="0"/>
        <v>0</v>
      </c>
      <c r="L38" s="34">
        <f t="shared" si="1"/>
        <v>7</v>
      </c>
    </row>
    <row r="39" spans="1:12" hidden="1" x14ac:dyDescent="0.25">
      <c r="A39" s="13">
        <v>27</v>
      </c>
      <c r="B39" s="45"/>
      <c r="C39" s="14" t="s">
        <v>28</v>
      </c>
      <c r="D39" s="8" t="s">
        <v>137</v>
      </c>
      <c r="E39" s="9">
        <v>46</v>
      </c>
      <c r="F39" s="9">
        <v>50</v>
      </c>
      <c r="G39" s="10"/>
      <c r="H39" s="10" t="s">
        <v>142</v>
      </c>
      <c r="K39" s="34">
        <f t="shared" si="0"/>
        <v>46</v>
      </c>
      <c r="L39" s="34">
        <f t="shared" si="1"/>
        <v>0</v>
      </c>
    </row>
    <row r="40" spans="1:12" hidden="1" x14ac:dyDescent="0.25">
      <c r="A40" s="13">
        <v>28</v>
      </c>
      <c r="B40" s="45"/>
      <c r="C40" s="14" t="s">
        <v>29</v>
      </c>
      <c r="D40" s="8" t="s">
        <v>137</v>
      </c>
      <c r="E40" s="9">
        <v>10</v>
      </c>
      <c r="F40" s="9">
        <v>15</v>
      </c>
      <c r="G40" s="10"/>
      <c r="H40" s="10" t="s">
        <v>142</v>
      </c>
      <c r="K40" s="34">
        <f t="shared" si="0"/>
        <v>10</v>
      </c>
      <c r="L40" s="34">
        <f t="shared" si="1"/>
        <v>0</v>
      </c>
    </row>
    <row r="41" spans="1:12" hidden="1" x14ac:dyDescent="0.25">
      <c r="A41" s="13">
        <v>29</v>
      </c>
      <c r="B41" s="45"/>
      <c r="C41" s="14" t="s">
        <v>30</v>
      </c>
      <c r="D41" s="8" t="s">
        <v>137</v>
      </c>
      <c r="E41" s="9">
        <v>0</v>
      </c>
      <c r="F41" s="9">
        <v>0</v>
      </c>
      <c r="G41" s="10"/>
      <c r="H41" s="10" t="s">
        <v>142</v>
      </c>
      <c r="K41" s="34">
        <f t="shared" si="0"/>
        <v>0</v>
      </c>
      <c r="L41" s="34">
        <f t="shared" si="1"/>
        <v>0</v>
      </c>
    </row>
    <row r="42" spans="1:12" hidden="1" x14ac:dyDescent="0.25">
      <c r="A42" s="13">
        <v>30</v>
      </c>
      <c r="B42" s="45"/>
      <c r="C42" s="14" t="s">
        <v>31</v>
      </c>
      <c r="D42" s="8" t="s">
        <v>137</v>
      </c>
      <c r="E42" s="9">
        <v>8</v>
      </c>
      <c r="F42" s="9">
        <v>10</v>
      </c>
      <c r="G42" s="10"/>
      <c r="H42" s="10" t="s">
        <v>142</v>
      </c>
      <c r="K42" s="34">
        <f t="shared" si="0"/>
        <v>8</v>
      </c>
      <c r="L42" s="34">
        <f t="shared" si="1"/>
        <v>0</v>
      </c>
    </row>
    <row r="43" spans="1:12" hidden="1" x14ac:dyDescent="0.25">
      <c r="A43" s="13">
        <v>31</v>
      </c>
      <c r="B43" s="45"/>
      <c r="C43" s="14" t="s">
        <v>159</v>
      </c>
      <c r="D43" s="8" t="s">
        <v>139</v>
      </c>
      <c r="E43" s="9">
        <v>4</v>
      </c>
      <c r="F43" s="9">
        <v>5</v>
      </c>
      <c r="G43" s="10"/>
      <c r="H43" s="10" t="s">
        <v>142</v>
      </c>
      <c r="K43" s="34">
        <f t="shared" si="0"/>
        <v>4</v>
      </c>
      <c r="L43" s="34">
        <f t="shared" si="1"/>
        <v>0</v>
      </c>
    </row>
    <row r="44" spans="1:12" hidden="1" x14ac:dyDescent="0.25">
      <c r="A44" s="13">
        <v>32</v>
      </c>
      <c r="B44" s="45"/>
      <c r="C44" s="14" t="s">
        <v>173</v>
      </c>
      <c r="D44" s="8" t="s">
        <v>139</v>
      </c>
      <c r="E44" s="9">
        <v>2</v>
      </c>
      <c r="F44" s="9">
        <v>5</v>
      </c>
      <c r="G44" s="10"/>
      <c r="H44" s="10" t="s">
        <v>142</v>
      </c>
      <c r="K44" s="34">
        <f t="shared" si="0"/>
        <v>2</v>
      </c>
      <c r="L44" s="34">
        <f t="shared" si="1"/>
        <v>0</v>
      </c>
    </row>
    <row r="45" spans="1:12" hidden="1" x14ac:dyDescent="0.25">
      <c r="A45" s="13">
        <v>33</v>
      </c>
      <c r="B45" s="45"/>
      <c r="C45" s="14" t="s">
        <v>160</v>
      </c>
      <c r="D45" s="8" t="s">
        <v>139</v>
      </c>
      <c r="E45" s="9">
        <v>2</v>
      </c>
      <c r="F45" s="9">
        <v>5</v>
      </c>
      <c r="G45" s="10"/>
      <c r="H45" s="10" t="s">
        <v>142</v>
      </c>
      <c r="K45" s="34">
        <f t="shared" si="0"/>
        <v>2</v>
      </c>
      <c r="L45" s="34">
        <f t="shared" si="1"/>
        <v>0</v>
      </c>
    </row>
    <row r="46" spans="1:12" hidden="1" x14ac:dyDescent="0.25">
      <c r="A46" s="13">
        <v>34</v>
      </c>
      <c r="B46" s="45"/>
      <c r="C46" s="14" t="s">
        <v>32</v>
      </c>
      <c r="D46" s="8" t="s">
        <v>139</v>
      </c>
      <c r="E46" s="9">
        <v>0</v>
      </c>
      <c r="F46" s="9">
        <v>0</v>
      </c>
      <c r="G46" s="10"/>
      <c r="H46" s="10" t="s">
        <v>142</v>
      </c>
      <c r="K46" s="34">
        <f t="shared" si="0"/>
        <v>0</v>
      </c>
      <c r="L46" s="34">
        <f t="shared" si="1"/>
        <v>0</v>
      </c>
    </row>
    <row r="47" spans="1:12" hidden="1" x14ac:dyDescent="0.25">
      <c r="A47" s="13">
        <v>35</v>
      </c>
      <c r="B47" s="45"/>
      <c r="C47" s="14" t="s">
        <v>33</v>
      </c>
      <c r="D47" s="8" t="s">
        <v>139</v>
      </c>
      <c r="E47" s="9">
        <v>0</v>
      </c>
      <c r="F47" s="9">
        <v>0</v>
      </c>
      <c r="G47" s="10"/>
      <c r="H47" s="10" t="s">
        <v>142</v>
      </c>
      <c r="K47" s="34">
        <f t="shared" si="0"/>
        <v>0</v>
      </c>
      <c r="L47" s="34">
        <f t="shared" si="1"/>
        <v>0</v>
      </c>
    </row>
    <row r="48" spans="1:12" hidden="1" x14ac:dyDescent="0.25">
      <c r="A48" s="13">
        <v>36</v>
      </c>
      <c r="B48" s="45"/>
      <c r="C48" s="14" t="s">
        <v>34</v>
      </c>
      <c r="D48" s="8" t="s">
        <v>139</v>
      </c>
      <c r="E48" s="9">
        <v>0</v>
      </c>
      <c r="F48" s="9">
        <v>0</v>
      </c>
      <c r="G48" s="10"/>
      <c r="H48" s="10" t="s">
        <v>142</v>
      </c>
      <c r="K48" s="34">
        <f t="shared" si="0"/>
        <v>0</v>
      </c>
      <c r="L48" s="34">
        <f t="shared" si="1"/>
        <v>0</v>
      </c>
    </row>
    <row r="49" spans="1:12" hidden="1" x14ac:dyDescent="0.25">
      <c r="A49" s="13"/>
      <c r="B49" s="45"/>
      <c r="C49" s="32" t="s">
        <v>35</v>
      </c>
      <c r="D49" s="8"/>
      <c r="E49" s="12">
        <f>+SUM(E36:E48)</f>
        <v>160</v>
      </c>
      <c r="F49" s="12">
        <f>SUM(F36:F48)</f>
        <v>190</v>
      </c>
      <c r="G49" s="10"/>
      <c r="K49" s="34">
        <f t="shared" si="0"/>
        <v>0</v>
      </c>
      <c r="L49" s="34">
        <f t="shared" si="1"/>
        <v>0</v>
      </c>
    </row>
    <row r="50" spans="1:12" hidden="1" x14ac:dyDescent="0.25">
      <c r="A50" s="7">
        <v>37</v>
      </c>
      <c r="B50" s="44" t="s">
        <v>36</v>
      </c>
      <c r="C50" s="8" t="s">
        <v>37</v>
      </c>
      <c r="D50" s="8" t="s">
        <v>136</v>
      </c>
      <c r="E50" s="9">
        <v>16</v>
      </c>
      <c r="F50" s="9">
        <v>20</v>
      </c>
      <c r="G50" s="10"/>
      <c r="H50" s="10" t="s">
        <v>142</v>
      </c>
      <c r="K50" s="34">
        <f t="shared" si="0"/>
        <v>16</v>
      </c>
      <c r="L50" s="34">
        <f t="shared" si="1"/>
        <v>0</v>
      </c>
    </row>
    <row r="51" spans="1:12" hidden="1" x14ac:dyDescent="0.25">
      <c r="A51" s="7">
        <v>38</v>
      </c>
      <c r="B51" s="44"/>
      <c r="C51" s="8" t="s">
        <v>38</v>
      </c>
      <c r="D51" s="8" t="s">
        <v>136</v>
      </c>
      <c r="E51" s="9">
        <v>50</v>
      </c>
      <c r="F51" s="9">
        <v>55</v>
      </c>
      <c r="G51" s="10"/>
      <c r="H51" s="10" t="s">
        <v>142</v>
      </c>
      <c r="K51" s="34">
        <f t="shared" si="0"/>
        <v>50</v>
      </c>
      <c r="L51" s="34">
        <f t="shared" si="1"/>
        <v>0</v>
      </c>
    </row>
    <row r="52" spans="1:12" hidden="1" x14ac:dyDescent="0.25">
      <c r="A52" s="7">
        <v>39</v>
      </c>
      <c r="B52" s="44"/>
      <c r="C52" s="8" t="s">
        <v>39</v>
      </c>
      <c r="D52" s="8" t="s">
        <v>137</v>
      </c>
      <c r="E52" s="9">
        <v>23</v>
      </c>
      <c r="F52" s="9">
        <v>25</v>
      </c>
      <c r="G52" s="10"/>
      <c r="H52" s="10" t="s">
        <v>142</v>
      </c>
      <c r="K52" s="34">
        <f t="shared" si="0"/>
        <v>23</v>
      </c>
      <c r="L52" s="34">
        <f t="shared" si="1"/>
        <v>0</v>
      </c>
    </row>
    <row r="53" spans="1:12" hidden="1" x14ac:dyDescent="0.25">
      <c r="A53" s="7">
        <v>40</v>
      </c>
      <c r="B53" s="44"/>
      <c r="C53" s="8" t="s">
        <v>161</v>
      </c>
      <c r="D53" s="8" t="s">
        <v>139</v>
      </c>
      <c r="E53" s="9">
        <v>0</v>
      </c>
      <c r="F53" s="9">
        <v>0</v>
      </c>
      <c r="G53" s="10"/>
      <c r="H53" s="10" t="s">
        <v>142</v>
      </c>
      <c r="K53" s="34">
        <f t="shared" si="0"/>
        <v>0</v>
      </c>
      <c r="L53" s="34">
        <f t="shared" si="1"/>
        <v>0</v>
      </c>
    </row>
    <row r="54" spans="1:12" hidden="1" x14ac:dyDescent="0.25">
      <c r="A54" s="7">
        <v>41</v>
      </c>
      <c r="B54" s="44"/>
      <c r="C54" s="8" t="s">
        <v>40</v>
      </c>
      <c r="D54" s="8" t="s">
        <v>139</v>
      </c>
      <c r="E54" s="9">
        <v>0</v>
      </c>
      <c r="F54" s="9">
        <v>0</v>
      </c>
      <c r="G54" s="10"/>
      <c r="H54" s="10" t="s">
        <v>142</v>
      </c>
      <c r="K54" s="34">
        <f t="shared" si="0"/>
        <v>0</v>
      </c>
      <c r="L54" s="34">
        <f t="shared" si="1"/>
        <v>0</v>
      </c>
    </row>
    <row r="55" spans="1:12" hidden="1" x14ac:dyDescent="0.25">
      <c r="A55" s="7"/>
      <c r="B55" s="44"/>
      <c r="C55" s="11" t="s">
        <v>41</v>
      </c>
      <c r="D55" s="8"/>
      <c r="E55" s="12">
        <f>+SUM(E50:E54)</f>
        <v>89</v>
      </c>
      <c r="F55" s="12">
        <f>SUM(F50:F54)</f>
        <v>100</v>
      </c>
      <c r="G55" s="10"/>
      <c r="K55" s="34">
        <f t="shared" si="0"/>
        <v>0</v>
      </c>
      <c r="L55" s="34">
        <f t="shared" si="1"/>
        <v>0</v>
      </c>
    </row>
    <row r="56" spans="1:12" hidden="1" x14ac:dyDescent="0.25">
      <c r="A56" s="13">
        <v>42</v>
      </c>
      <c r="B56" s="45" t="s">
        <v>42</v>
      </c>
      <c r="C56" s="14" t="s">
        <v>43</v>
      </c>
      <c r="D56" s="8" t="s">
        <v>136</v>
      </c>
      <c r="E56" s="9">
        <v>6</v>
      </c>
      <c r="F56" s="9">
        <v>10</v>
      </c>
      <c r="G56" s="10"/>
      <c r="H56" s="10" t="s">
        <v>142</v>
      </c>
      <c r="K56" s="34">
        <f t="shared" si="0"/>
        <v>6</v>
      </c>
      <c r="L56" s="34">
        <f t="shared" si="1"/>
        <v>0</v>
      </c>
    </row>
    <row r="57" spans="1:12" hidden="1" x14ac:dyDescent="0.25">
      <c r="A57" s="13">
        <v>43</v>
      </c>
      <c r="B57" s="45"/>
      <c r="C57" s="14" t="s">
        <v>44</v>
      </c>
      <c r="D57" s="8" t="s">
        <v>136</v>
      </c>
      <c r="E57" s="9">
        <v>0</v>
      </c>
      <c r="F57" s="9">
        <v>0</v>
      </c>
      <c r="G57" s="10"/>
      <c r="H57" s="10" t="s">
        <v>142</v>
      </c>
      <c r="K57" s="34">
        <f t="shared" si="0"/>
        <v>0</v>
      </c>
      <c r="L57" s="34">
        <f t="shared" si="1"/>
        <v>0</v>
      </c>
    </row>
    <row r="58" spans="1:12" hidden="1" x14ac:dyDescent="0.25">
      <c r="A58" s="13">
        <v>44</v>
      </c>
      <c r="B58" s="45"/>
      <c r="C58" s="14" t="s">
        <v>45</v>
      </c>
      <c r="D58" s="8" t="s">
        <v>137</v>
      </c>
      <c r="E58" s="9">
        <v>10</v>
      </c>
      <c r="F58" s="9">
        <v>15</v>
      </c>
      <c r="G58" s="10"/>
      <c r="H58" s="10" t="s">
        <v>142</v>
      </c>
      <c r="K58" s="34">
        <f t="shared" si="0"/>
        <v>10</v>
      </c>
      <c r="L58" s="34">
        <f t="shared" si="1"/>
        <v>0</v>
      </c>
    </row>
    <row r="59" spans="1:12" hidden="1" x14ac:dyDescent="0.25">
      <c r="A59" s="13">
        <v>45</v>
      </c>
      <c r="B59" s="45"/>
      <c r="C59" s="14" t="s">
        <v>174</v>
      </c>
      <c r="D59" s="8" t="s">
        <v>139</v>
      </c>
      <c r="E59" s="9">
        <v>1</v>
      </c>
      <c r="F59" s="9">
        <v>5</v>
      </c>
      <c r="G59" s="10"/>
      <c r="H59" s="10" t="s">
        <v>142</v>
      </c>
      <c r="K59" s="34">
        <f t="shared" si="0"/>
        <v>1</v>
      </c>
      <c r="L59" s="34">
        <f t="shared" si="1"/>
        <v>0</v>
      </c>
    </row>
    <row r="60" spans="1:12" hidden="1" x14ac:dyDescent="0.25">
      <c r="A60" s="13"/>
      <c r="B60" s="45"/>
      <c r="C60" s="14" t="s">
        <v>175</v>
      </c>
      <c r="D60" s="8" t="s">
        <v>139</v>
      </c>
      <c r="E60" s="9">
        <v>1</v>
      </c>
      <c r="F60" s="9">
        <v>5</v>
      </c>
      <c r="G60" s="10"/>
      <c r="H60" s="10" t="s">
        <v>142</v>
      </c>
      <c r="K60" s="34">
        <f t="shared" si="0"/>
        <v>1</v>
      </c>
      <c r="L60" s="34">
        <f t="shared" si="1"/>
        <v>0</v>
      </c>
    </row>
    <row r="61" spans="1:12" hidden="1" x14ac:dyDescent="0.25">
      <c r="A61" s="13">
        <v>46</v>
      </c>
      <c r="B61" s="45"/>
      <c r="C61" s="14" t="s">
        <v>176</v>
      </c>
      <c r="D61" s="8" t="s">
        <v>139</v>
      </c>
      <c r="E61" s="9">
        <v>1</v>
      </c>
      <c r="F61" s="9">
        <v>5</v>
      </c>
      <c r="G61" s="10"/>
      <c r="H61" s="10" t="s">
        <v>142</v>
      </c>
      <c r="K61" s="34">
        <f t="shared" si="0"/>
        <v>1</v>
      </c>
      <c r="L61" s="34">
        <f t="shared" si="1"/>
        <v>0</v>
      </c>
    </row>
    <row r="62" spans="1:12" hidden="1" x14ac:dyDescent="0.25">
      <c r="A62" s="13"/>
      <c r="B62" s="45"/>
      <c r="C62" s="32" t="s">
        <v>46</v>
      </c>
      <c r="D62" s="8"/>
      <c r="E62" s="12">
        <f>+SUM(E56:E61)</f>
        <v>19</v>
      </c>
      <c r="F62" s="12">
        <f>SUM(F56:F61)</f>
        <v>40</v>
      </c>
      <c r="G62" s="10"/>
      <c r="K62" s="34">
        <f t="shared" si="0"/>
        <v>0</v>
      </c>
      <c r="L62" s="34">
        <f t="shared" si="1"/>
        <v>0</v>
      </c>
    </row>
    <row r="63" spans="1:12" x14ac:dyDescent="0.25">
      <c r="A63" s="7">
        <v>47</v>
      </c>
      <c r="B63" s="44" t="s">
        <v>47</v>
      </c>
      <c r="C63" s="8" t="s">
        <v>48</v>
      </c>
      <c r="D63" s="8" t="s">
        <v>136</v>
      </c>
      <c r="E63" s="9">
        <v>10</v>
      </c>
      <c r="F63" s="9">
        <v>15</v>
      </c>
      <c r="G63" s="10"/>
      <c r="I63" s="10" t="s">
        <v>143</v>
      </c>
      <c r="K63" s="34">
        <f t="shared" si="0"/>
        <v>0</v>
      </c>
      <c r="L63" s="34">
        <f t="shared" si="1"/>
        <v>10</v>
      </c>
    </row>
    <row r="64" spans="1:12" x14ac:dyDescent="0.25">
      <c r="A64" s="7">
        <v>48</v>
      </c>
      <c r="B64" s="44"/>
      <c r="C64" s="8" t="s">
        <v>49</v>
      </c>
      <c r="D64" s="8" t="s">
        <v>136</v>
      </c>
      <c r="E64" s="9">
        <v>7</v>
      </c>
      <c r="F64" s="9">
        <v>10</v>
      </c>
      <c r="G64" s="10"/>
      <c r="I64" s="10" t="s">
        <v>143</v>
      </c>
      <c r="K64" s="34">
        <f t="shared" si="0"/>
        <v>0</v>
      </c>
      <c r="L64" s="34">
        <f t="shared" si="1"/>
        <v>7</v>
      </c>
    </row>
    <row r="65" spans="1:12" hidden="1" x14ac:dyDescent="0.25">
      <c r="A65" s="7"/>
      <c r="B65" s="44"/>
      <c r="C65" s="11" t="s">
        <v>50</v>
      </c>
      <c r="D65" s="8"/>
      <c r="E65" s="12">
        <f>+SUM(E63:E64)</f>
        <v>17</v>
      </c>
      <c r="F65" s="12">
        <f>SUM(F63:F64)</f>
        <v>25</v>
      </c>
      <c r="G65" s="10"/>
      <c r="K65" s="34">
        <f t="shared" si="0"/>
        <v>0</v>
      </c>
      <c r="L65" s="34">
        <f t="shared" si="1"/>
        <v>0</v>
      </c>
    </row>
    <row r="66" spans="1:12" hidden="1" x14ac:dyDescent="0.25">
      <c r="A66" s="13">
        <v>49</v>
      </c>
      <c r="B66" s="45" t="s">
        <v>51</v>
      </c>
      <c r="C66" s="14" t="s">
        <v>52</v>
      </c>
      <c r="D66" s="8" t="s">
        <v>136</v>
      </c>
      <c r="E66" s="9">
        <v>14</v>
      </c>
      <c r="F66" s="9">
        <v>20</v>
      </c>
      <c r="G66" s="10"/>
      <c r="H66" s="10" t="s">
        <v>142</v>
      </c>
      <c r="K66" s="34">
        <f t="shared" si="0"/>
        <v>14</v>
      </c>
      <c r="L66" s="34">
        <f t="shared" si="1"/>
        <v>0</v>
      </c>
    </row>
    <row r="67" spans="1:12" hidden="1" x14ac:dyDescent="0.25">
      <c r="A67" s="13">
        <v>50</v>
      </c>
      <c r="B67" s="45"/>
      <c r="C67" s="14" t="s">
        <v>53</v>
      </c>
      <c r="D67" s="8" t="s">
        <v>137</v>
      </c>
      <c r="E67" s="9">
        <v>11</v>
      </c>
      <c r="F67" s="9">
        <v>15</v>
      </c>
      <c r="G67" s="10"/>
      <c r="H67" s="10" t="s">
        <v>142</v>
      </c>
      <c r="K67" s="34">
        <f t="shared" si="0"/>
        <v>11</v>
      </c>
      <c r="L67" s="34">
        <f t="shared" si="1"/>
        <v>0</v>
      </c>
    </row>
    <row r="68" spans="1:12" hidden="1" x14ac:dyDescent="0.25">
      <c r="A68" s="13"/>
      <c r="B68" s="45"/>
      <c r="C68" s="32" t="s">
        <v>54</v>
      </c>
      <c r="D68" s="8"/>
      <c r="E68" s="12">
        <f>+SUM(E66:E67)</f>
        <v>25</v>
      </c>
      <c r="F68" s="12">
        <f>SUM(F66:F67)</f>
        <v>35</v>
      </c>
      <c r="G68" s="10"/>
      <c r="K68" s="34">
        <f t="shared" si="0"/>
        <v>0</v>
      </c>
      <c r="L68" s="34">
        <f t="shared" si="1"/>
        <v>0</v>
      </c>
    </row>
    <row r="69" spans="1:12" hidden="1" x14ac:dyDescent="0.25">
      <c r="A69" s="7">
        <v>51</v>
      </c>
      <c r="B69" s="44" t="s">
        <v>55</v>
      </c>
      <c r="C69" s="8" t="s">
        <v>56</v>
      </c>
      <c r="D69" s="8" t="s">
        <v>136</v>
      </c>
      <c r="E69" s="9">
        <v>25</v>
      </c>
      <c r="F69" s="9">
        <v>60</v>
      </c>
      <c r="G69" s="10"/>
      <c r="H69" s="10" t="s">
        <v>142</v>
      </c>
      <c r="K69" s="34">
        <f t="shared" si="0"/>
        <v>25</v>
      </c>
      <c r="L69" s="34">
        <f t="shared" si="1"/>
        <v>0</v>
      </c>
    </row>
    <row r="70" spans="1:12" hidden="1" x14ac:dyDescent="0.25">
      <c r="A70" s="7">
        <v>52</v>
      </c>
      <c r="B70" s="44"/>
      <c r="C70" s="8" t="s">
        <v>57</v>
      </c>
      <c r="D70" s="8" t="s">
        <v>136</v>
      </c>
      <c r="E70" s="9">
        <v>4</v>
      </c>
      <c r="F70" s="9">
        <v>60</v>
      </c>
      <c r="G70" s="10"/>
      <c r="H70" s="10" t="s">
        <v>142</v>
      </c>
      <c r="K70" s="34">
        <f t="shared" si="0"/>
        <v>4</v>
      </c>
      <c r="L70" s="34">
        <f t="shared" si="1"/>
        <v>0</v>
      </c>
    </row>
    <row r="71" spans="1:12" hidden="1" x14ac:dyDescent="0.25">
      <c r="A71" s="7">
        <v>53</v>
      </c>
      <c r="B71" s="44"/>
      <c r="C71" s="8" t="s">
        <v>58</v>
      </c>
      <c r="D71" s="8" t="s">
        <v>136</v>
      </c>
      <c r="E71" s="9">
        <v>0</v>
      </c>
      <c r="F71" s="9">
        <v>0</v>
      </c>
      <c r="G71" s="10"/>
      <c r="H71" s="10" t="s">
        <v>142</v>
      </c>
      <c r="K71" s="34">
        <f t="shared" si="0"/>
        <v>0</v>
      </c>
      <c r="L71" s="34">
        <f t="shared" si="1"/>
        <v>0</v>
      </c>
    </row>
    <row r="72" spans="1:12" hidden="1" x14ac:dyDescent="0.25">
      <c r="A72" s="7">
        <v>54</v>
      </c>
      <c r="B72" s="44"/>
      <c r="C72" s="8" t="s">
        <v>59</v>
      </c>
      <c r="D72" s="8" t="s">
        <v>136</v>
      </c>
      <c r="E72" s="9">
        <v>30</v>
      </c>
      <c r="F72" s="9">
        <v>60</v>
      </c>
      <c r="G72" s="10"/>
      <c r="H72" s="10" t="s">
        <v>142</v>
      </c>
      <c r="K72" s="34">
        <f t="shared" si="0"/>
        <v>30</v>
      </c>
      <c r="L72" s="34">
        <f t="shared" si="1"/>
        <v>0</v>
      </c>
    </row>
    <row r="73" spans="1:12" hidden="1" x14ac:dyDescent="0.25">
      <c r="A73" s="7">
        <v>55</v>
      </c>
      <c r="B73" s="44"/>
      <c r="C73" s="8" t="s">
        <v>60</v>
      </c>
      <c r="D73" s="8" t="s">
        <v>136</v>
      </c>
      <c r="E73" s="9">
        <v>13</v>
      </c>
      <c r="F73" s="9">
        <v>60</v>
      </c>
      <c r="G73" s="10"/>
      <c r="H73" s="10" t="s">
        <v>142</v>
      </c>
      <c r="K73" s="34">
        <f t="shared" si="0"/>
        <v>13</v>
      </c>
      <c r="L73" s="34">
        <f t="shared" si="1"/>
        <v>0</v>
      </c>
    </row>
    <row r="74" spans="1:12" hidden="1" x14ac:dyDescent="0.25">
      <c r="A74" s="7">
        <v>56</v>
      </c>
      <c r="B74" s="44"/>
      <c r="C74" s="8" t="s">
        <v>177</v>
      </c>
      <c r="D74" s="8" t="s">
        <v>137</v>
      </c>
      <c r="E74" s="9">
        <v>38</v>
      </c>
      <c r="F74" s="9">
        <v>60</v>
      </c>
      <c r="G74" s="10"/>
      <c r="H74" s="10" t="s">
        <v>142</v>
      </c>
      <c r="K74" s="34">
        <f t="shared" ref="K74:K137" si="2">IF(H74="c",E74,0)</f>
        <v>38</v>
      </c>
      <c r="L74" s="34">
        <f t="shared" ref="L74:L137" si="3">IF(I74="d",E74,0)</f>
        <v>0</v>
      </c>
    </row>
    <row r="75" spans="1:12" hidden="1" x14ac:dyDescent="0.25">
      <c r="A75" s="7">
        <v>57</v>
      </c>
      <c r="B75" s="44"/>
      <c r="C75" s="8" t="s">
        <v>179</v>
      </c>
      <c r="D75" s="8" t="s">
        <v>139</v>
      </c>
      <c r="E75" s="9">
        <v>2</v>
      </c>
      <c r="F75" s="9">
        <v>5</v>
      </c>
      <c r="G75" s="10"/>
      <c r="H75" s="10" t="s">
        <v>142</v>
      </c>
      <c r="K75" s="34">
        <f t="shared" si="2"/>
        <v>2</v>
      </c>
      <c r="L75" s="34">
        <f t="shared" si="3"/>
        <v>0</v>
      </c>
    </row>
    <row r="76" spans="1:12" hidden="1" x14ac:dyDescent="0.25">
      <c r="A76" s="7"/>
      <c r="B76" s="44"/>
      <c r="C76" s="8" t="s">
        <v>180</v>
      </c>
      <c r="D76" s="8" t="s">
        <v>139</v>
      </c>
      <c r="E76" s="9">
        <v>2</v>
      </c>
      <c r="F76" s="9">
        <v>5</v>
      </c>
      <c r="G76" s="10"/>
      <c r="H76" s="10" t="s">
        <v>142</v>
      </c>
      <c r="K76" s="34">
        <f t="shared" si="2"/>
        <v>2</v>
      </c>
      <c r="L76" s="34">
        <f t="shared" si="3"/>
        <v>0</v>
      </c>
    </row>
    <row r="77" spans="1:12" hidden="1" x14ac:dyDescent="0.25">
      <c r="A77" s="7">
        <v>58</v>
      </c>
      <c r="B77" s="44"/>
      <c r="C77" s="8" t="s">
        <v>178</v>
      </c>
      <c r="D77" s="8" t="s">
        <v>139</v>
      </c>
      <c r="E77" s="9">
        <v>1</v>
      </c>
      <c r="F77" s="9">
        <v>5</v>
      </c>
      <c r="G77" s="10"/>
      <c r="H77" s="10" t="s">
        <v>142</v>
      </c>
      <c r="K77" s="34">
        <f t="shared" si="2"/>
        <v>1</v>
      </c>
      <c r="L77" s="34">
        <f t="shared" si="3"/>
        <v>0</v>
      </c>
    </row>
    <row r="78" spans="1:12" hidden="1" x14ac:dyDescent="0.25">
      <c r="A78" s="7"/>
      <c r="B78" s="44"/>
      <c r="C78" s="11" t="s">
        <v>61</v>
      </c>
      <c r="D78" s="8"/>
      <c r="E78" s="12">
        <f>+SUM(E69:E77)</f>
        <v>115</v>
      </c>
      <c r="F78" s="12">
        <f>SUM(F69:F77)</f>
        <v>315</v>
      </c>
      <c r="G78" s="10"/>
      <c r="K78" s="34">
        <f t="shared" si="2"/>
        <v>0</v>
      </c>
      <c r="L78" s="34">
        <f t="shared" si="3"/>
        <v>0</v>
      </c>
    </row>
    <row r="79" spans="1:12" hidden="1" x14ac:dyDescent="0.25">
      <c r="A79" s="13">
        <v>59</v>
      </c>
      <c r="B79" s="45" t="s">
        <v>62</v>
      </c>
      <c r="C79" s="14" t="s">
        <v>63</v>
      </c>
      <c r="D79" s="8" t="s">
        <v>136</v>
      </c>
      <c r="E79" s="9">
        <v>2</v>
      </c>
      <c r="F79" s="9">
        <v>5</v>
      </c>
      <c r="G79" s="10"/>
      <c r="H79" s="10" t="s">
        <v>142</v>
      </c>
      <c r="K79" s="34">
        <f t="shared" si="2"/>
        <v>2</v>
      </c>
      <c r="L79" s="34">
        <f t="shared" si="3"/>
        <v>0</v>
      </c>
    </row>
    <row r="80" spans="1:12" hidden="1" x14ac:dyDescent="0.25">
      <c r="A80" s="13">
        <v>60</v>
      </c>
      <c r="B80" s="45"/>
      <c r="C80" s="14" t="s">
        <v>64</v>
      </c>
      <c r="D80" s="8" t="s">
        <v>136</v>
      </c>
      <c r="E80" s="9">
        <v>2</v>
      </c>
      <c r="F80" s="9">
        <v>5</v>
      </c>
      <c r="G80" s="10"/>
      <c r="H80" s="10" t="s">
        <v>142</v>
      </c>
      <c r="K80" s="34">
        <f t="shared" si="2"/>
        <v>2</v>
      </c>
      <c r="L80" s="34">
        <f t="shared" si="3"/>
        <v>0</v>
      </c>
    </row>
    <row r="81" spans="1:12" hidden="1" x14ac:dyDescent="0.25">
      <c r="A81" s="13">
        <v>61</v>
      </c>
      <c r="B81" s="45"/>
      <c r="C81" s="14" t="s">
        <v>65</v>
      </c>
      <c r="D81" s="8" t="s">
        <v>136</v>
      </c>
      <c r="E81" s="9">
        <v>14</v>
      </c>
      <c r="F81" s="9">
        <v>15</v>
      </c>
      <c r="G81" s="10"/>
      <c r="H81" s="10" t="s">
        <v>142</v>
      </c>
      <c r="K81" s="34">
        <f t="shared" si="2"/>
        <v>14</v>
      </c>
      <c r="L81" s="34">
        <f t="shared" si="3"/>
        <v>0</v>
      </c>
    </row>
    <row r="82" spans="1:12" hidden="1" x14ac:dyDescent="0.25">
      <c r="A82" s="13">
        <v>62</v>
      </c>
      <c r="B82" s="45"/>
      <c r="C82" s="14" t="s">
        <v>66</v>
      </c>
      <c r="D82" s="8" t="s">
        <v>136</v>
      </c>
      <c r="E82" s="9">
        <v>4</v>
      </c>
      <c r="F82" s="9">
        <v>5</v>
      </c>
      <c r="G82" s="10"/>
      <c r="H82" s="10" t="s">
        <v>142</v>
      </c>
      <c r="K82" s="34">
        <f t="shared" si="2"/>
        <v>4</v>
      </c>
      <c r="L82" s="34">
        <f t="shared" si="3"/>
        <v>0</v>
      </c>
    </row>
    <row r="83" spans="1:12" hidden="1" x14ac:dyDescent="0.25">
      <c r="A83" s="13">
        <v>64</v>
      </c>
      <c r="B83" s="45"/>
      <c r="C83" s="14" t="s">
        <v>67</v>
      </c>
      <c r="D83" s="8" t="s">
        <v>137</v>
      </c>
      <c r="E83" s="9">
        <v>6</v>
      </c>
      <c r="F83" s="9">
        <v>10</v>
      </c>
      <c r="G83" s="10"/>
      <c r="H83" s="10" t="s">
        <v>142</v>
      </c>
      <c r="K83" s="34">
        <f t="shared" si="2"/>
        <v>6</v>
      </c>
      <c r="L83" s="34">
        <f t="shared" si="3"/>
        <v>0</v>
      </c>
    </row>
    <row r="84" spans="1:12" hidden="1" x14ac:dyDescent="0.25">
      <c r="A84" s="13">
        <v>65</v>
      </c>
      <c r="B84" s="45"/>
      <c r="C84" s="14" t="s">
        <v>68</v>
      </c>
      <c r="D84" s="8" t="s">
        <v>137</v>
      </c>
      <c r="E84" s="9">
        <v>8</v>
      </c>
      <c r="F84" s="9">
        <v>10</v>
      </c>
      <c r="G84" s="10"/>
      <c r="H84" s="10" t="s">
        <v>142</v>
      </c>
      <c r="K84" s="34">
        <f t="shared" si="2"/>
        <v>8</v>
      </c>
      <c r="L84" s="34">
        <f t="shared" si="3"/>
        <v>0</v>
      </c>
    </row>
    <row r="85" spans="1:12" hidden="1" x14ac:dyDescent="0.25">
      <c r="A85" s="13">
        <v>66</v>
      </c>
      <c r="B85" s="45"/>
      <c r="C85" s="14" t="s">
        <v>69</v>
      </c>
      <c r="D85" s="8" t="s">
        <v>137</v>
      </c>
      <c r="E85" s="9">
        <v>4</v>
      </c>
      <c r="F85" s="9">
        <v>5</v>
      </c>
      <c r="G85" s="10"/>
      <c r="H85" s="10" t="s">
        <v>142</v>
      </c>
      <c r="K85" s="34">
        <f t="shared" si="2"/>
        <v>4</v>
      </c>
      <c r="L85" s="34">
        <f t="shared" si="3"/>
        <v>0</v>
      </c>
    </row>
    <row r="86" spans="1:12" hidden="1" x14ac:dyDescent="0.25">
      <c r="A86" s="13">
        <v>67</v>
      </c>
      <c r="B86" s="45"/>
      <c r="C86" s="14" t="s">
        <v>162</v>
      </c>
      <c r="D86" s="8" t="s">
        <v>139</v>
      </c>
      <c r="E86" s="9">
        <v>1</v>
      </c>
      <c r="F86" s="9">
        <v>5</v>
      </c>
      <c r="G86" s="10"/>
      <c r="H86" s="10" t="s">
        <v>142</v>
      </c>
      <c r="K86" s="34">
        <f t="shared" si="2"/>
        <v>1</v>
      </c>
      <c r="L86" s="34">
        <f t="shared" si="3"/>
        <v>0</v>
      </c>
    </row>
    <row r="87" spans="1:12" hidden="1" x14ac:dyDescent="0.25">
      <c r="A87" s="13">
        <v>68</v>
      </c>
      <c r="B87" s="45"/>
      <c r="C87" s="14" t="s">
        <v>181</v>
      </c>
      <c r="D87" s="8" t="s">
        <v>139</v>
      </c>
      <c r="E87" s="9">
        <v>1</v>
      </c>
      <c r="F87" s="9">
        <v>5</v>
      </c>
      <c r="G87" s="10"/>
      <c r="H87" s="10" t="s">
        <v>142</v>
      </c>
      <c r="K87" s="34">
        <f t="shared" si="2"/>
        <v>1</v>
      </c>
      <c r="L87" s="34">
        <f t="shared" si="3"/>
        <v>0</v>
      </c>
    </row>
    <row r="88" spans="1:12" hidden="1" x14ac:dyDescent="0.25">
      <c r="A88" s="13">
        <v>69</v>
      </c>
      <c r="B88" s="45"/>
      <c r="C88" s="14" t="s">
        <v>182</v>
      </c>
      <c r="D88" s="8" t="s">
        <v>139</v>
      </c>
      <c r="E88" s="9">
        <v>1</v>
      </c>
      <c r="F88" s="9">
        <v>5</v>
      </c>
      <c r="G88" s="10"/>
      <c r="H88" s="10" t="s">
        <v>142</v>
      </c>
      <c r="K88" s="34">
        <f t="shared" si="2"/>
        <v>1</v>
      </c>
      <c r="L88" s="34">
        <f t="shared" si="3"/>
        <v>0</v>
      </c>
    </row>
    <row r="89" spans="1:12" hidden="1" x14ac:dyDescent="0.25">
      <c r="A89" s="13">
        <v>71</v>
      </c>
      <c r="B89" s="45"/>
      <c r="C89" s="14" t="s">
        <v>183</v>
      </c>
      <c r="D89" s="8" t="s">
        <v>139</v>
      </c>
      <c r="E89" s="9">
        <v>3</v>
      </c>
      <c r="F89" s="9">
        <v>5</v>
      </c>
      <c r="G89" s="10"/>
      <c r="H89" s="10" t="s">
        <v>142</v>
      </c>
      <c r="K89" s="34">
        <f t="shared" si="2"/>
        <v>3</v>
      </c>
      <c r="L89" s="34">
        <f t="shared" si="3"/>
        <v>0</v>
      </c>
    </row>
    <row r="90" spans="1:12" hidden="1" x14ac:dyDescent="0.25">
      <c r="A90" s="13">
        <v>73</v>
      </c>
      <c r="B90" s="45"/>
      <c r="C90" s="14" t="s">
        <v>163</v>
      </c>
      <c r="D90" s="8" t="s">
        <v>139</v>
      </c>
      <c r="E90" s="9">
        <v>0</v>
      </c>
      <c r="F90" s="9">
        <v>0</v>
      </c>
      <c r="G90" s="10"/>
      <c r="H90" s="10" t="s">
        <v>142</v>
      </c>
      <c r="K90" s="34">
        <f t="shared" si="2"/>
        <v>0</v>
      </c>
      <c r="L90" s="34">
        <f t="shared" si="3"/>
        <v>0</v>
      </c>
    </row>
    <row r="91" spans="1:12" hidden="1" x14ac:dyDescent="0.25">
      <c r="A91" s="13">
        <v>74</v>
      </c>
      <c r="B91" s="45"/>
      <c r="C91" s="14" t="s">
        <v>70</v>
      </c>
      <c r="D91" s="8" t="s">
        <v>139</v>
      </c>
      <c r="E91" s="9">
        <v>0</v>
      </c>
      <c r="F91" s="9">
        <v>0</v>
      </c>
      <c r="G91" s="10"/>
      <c r="H91" s="10" t="s">
        <v>142</v>
      </c>
      <c r="K91" s="34">
        <f t="shared" si="2"/>
        <v>0</v>
      </c>
      <c r="L91" s="34">
        <f t="shared" si="3"/>
        <v>0</v>
      </c>
    </row>
    <row r="92" spans="1:12" hidden="1" x14ac:dyDescent="0.25">
      <c r="A92" s="13"/>
      <c r="B92" s="45"/>
      <c r="C92" s="32" t="s">
        <v>71</v>
      </c>
      <c r="D92" s="8"/>
      <c r="E92" s="12">
        <f>+SUM(E79:E91)</f>
        <v>46</v>
      </c>
      <c r="F92" s="12">
        <f>SUM(F79:F91)</f>
        <v>75</v>
      </c>
      <c r="G92" s="10"/>
      <c r="K92" s="34">
        <f t="shared" si="2"/>
        <v>0</v>
      </c>
      <c r="L92" s="34">
        <f t="shared" si="3"/>
        <v>0</v>
      </c>
    </row>
    <row r="93" spans="1:12" x14ac:dyDescent="0.25">
      <c r="A93" s="7">
        <v>75</v>
      </c>
      <c r="B93" s="44" t="s">
        <v>72</v>
      </c>
      <c r="C93" s="8" t="s">
        <v>73</v>
      </c>
      <c r="D93" s="8" t="s">
        <v>136</v>
      </c>
      <c r="E93" s="9">
        <v>16</v>
      </c>
      <c r="F93" s="18">
        <v>30</v>
      </c>
      <c r="G93" s="10"/>
      <c r="I93" s="10" t="s">
        <v>143</v>
      </c>
      <c r="K93" s="34">
        <f t="shared" si="2"/>
        <v>0</v>
      </c>
      <c r="L93" s="34">
        <f t="shared" si="3"/>
        <v>16</v>
      </c>
    </row>
    <row r="94" spans="1:12" hidden="1" x14ac:dyDescent="0.25">
      <c r="A94" s="7">
        <v>76</v>
      </c>
      <c r="B94" s="44"/>
      <c r="C94" s="8" t="s">
        <v>74</v>
      </c>
      <c r="D94" s="8" t="s">
        <v>136</v>
      </c>
      <c r="E94" s="9">
        <v>38</v>
      </c>
      <c r="F94" s="9">
        <v>40</v>
      </c>
      <c r="G94" s="10"/>
      <c r="H94" s="10" t="s">
        <v>142</v>
      </c>
      <c r="K94" s="34">
        <f t="shared" si="2"/>
        <v>38</v>
      </c>
      <c r="L94" s="34">
        <f t="shared" si="3"/>
        <v>0</v>
      </c>
    </row>
    <row r="95" spans="1:12" hidden="1" x14ac:dyDescent="0.25">
      <c r="A95" s="7">
        <v>77</v>
      </c>
      <c r="B95" s="44"/>
      <c r="C95" s="8" t="s">
        <v>75</v>
      </c>
      <c r="D95" s="8" t="s">
        <v>136</v>
      </c>
      <c r="E95" s="9">
        <v>6</v>
      </c>
      <c r="F95" s="9">
        <v>10</v>
      </c>
      <c r="G95" s="10"/>
      <c r="H95" s="10" t="s">
        <v>142</v>
      </c>
      <c r="K95" s="34">
        <f t="shared" si="2"/>
        <v>6</v>
      </c>
      <c r="L95" s="34">
        <f t="shared" si="3"/>
        <v>0</v>
      </c>
    </row>
    <row r="96" spans="1:12" hidden="1" x14ac:dyDescent="0.25">
      <c r="A96" s="7"/>
      <c r="B96" s="44"/>
      <c r="C96" s="11" t="s">
        <v>76</v>
      </c>
      <c r="D96" s="8"/>
      <c r="E96" s="12">
        <f>+SUM(E93:E95)</f>
        <v>60</v>
      </c>
      <c r="F96" s="12">
        <f>SUM(F93:F95)</f>
        <v>80</v>
      </c>
      <c r="G96" s="10"/>
      <c r="K96" s="34">
        <f t="shared" si="2"/>
        <v>0</v>
      </c>
      <c r="L96" s="34">
        <f t="shared" si="3"/>
        <v>0</v>
      </c>
    </row>
    <row r="97" spans="1:12" hidden="1" x14ac:dyDescent="0.25">
      <c r="A97" s="13">
        <v>78</v>
      </c>
      <c r="B97" s="45" t="s">
        <v>77</v>
      </c>
      <c r="C97" s="14" t="s">
        <v>78</v>
      </c>
      <c r="D97" s="8" t="s">
        <v>136</v>
      </c>
      <c r="E97" s="9">
        <v>1</v>
      </c>
      <c r="F97" s="9">
        <v>5</v>
      </c>
      <c r="G97" s="10"/>
      <c r="H97" s="10" t="s">
        <v>142</v>
      </c>
      <c r="K97" s="34">
        <f t="shared" si="2"/>
        <v>1</v>
      </c>
      <c r="L97" s="34">
        <f t="shared" si="3"/>
        <v>0</v>
      </c>
    </row>
    <row r="98" spans="1:12" hidden="1" x14ac:dyDescent="0.25">
      <c r="A98" s="13">
        <v>79</v>
      </c>
      <c r="B98" s="45"/>
      <c r="C98" s="14" t="s">
        <v>79</v>
      </c>
      <c r="D98" s="8" t="s">
        <v>136</v>
      </c>
      <c r="E98" s="9">
        <v>29</v>
      </c>
      <c r="F98" s="9">
        <v>30</v>
      </c>
      <c r="G98" s="10"/>
      <c r="H98" s="10" t="s">
        <v>142</v>
      </c>
      <c r="K98" s="34">
        <f t="shared" si="2"/>
        <v>29</v>
      </c>
      <c r="L98" s="34">
        <f t="shared" si="3"/>
        <v>0</v>
      </c>
    </row>
    <row r="99" spans="1:12" hidden="1" x14ac:dyDescent="0.25">
      <c r="A99" s="13">
        <v>80</v>
      </c>
      <c r="B99" s="45"/>
      <c r="C99" s="14" t="s">
        <v>80</v>
      </c>
      <c r="D99" s="8" t="s">
        <v>136</v>
      </c>
      <c r="E99" s="9">
        <v>17</v>
      </c>
      <c r="F99" s="9">
        <v>20</v>
      </c>
      <c r="G99" s="10"/>
      <c r="H99" s="10" t="s">
        <v>142</v>
      </c>
      <c r="K99" s="34">
        <f t="shared" si="2"/>
        <v>17</v>
      </c>
      <c r="L99" s="34">
        <f t="shared" si="3"/>
        <v>0</v>
      </c>
    </row>
    <row r="100" spans="1:12" hidden="1" x14ac:dyDescent="0.25">
      <c r="A100" s="13">
        <v>81</v>
      </c>
      <c r="B100" s="45"/>
      <c r="C100" s="14" t="s">
        <v>81</v>
      </c>
      <c r="D100" s="8" t="s">
        <v>136</v>
      </c>
      <c r="E100" s="9">
        <v>107</v>
      </c>
      <c r="F100" s="9">
        <v>110</v>
      </c>
      <c r="G100" s="10"/>
      <c r="H100" s="10" t="s">
        <v>142</v>
      </c>
      <c r="K100" s="34">
        <f t="shared" si="2"/>
        <v>107</v>
      </c>
      <c r="L100" s="34">
        <f t="shared" si="3"/>
        <v>0</v>
      </c>
    </row>
    <row r="101" spans="1:12" hidden="1" x14ac:dyDescent="0.25">
      <c r="A101" s="13">
        <v>82</v>
      </c>
      <c r="B101" s="45"/>
      <c r="C101" s="14" t="s">
        <v>82</v>
      </c>
      <c r="D101" s="8" t="s">
        <v>136</v>
      </c>
      <c r="E101" s="9">
        <v>1</v>
      </c>
      <c r="F101" s="9">
        <v>5</v>
      </c>
      <c r="G101" s="10"/>
      <c r="H101" s="10" t="s">
        <v>142</v>
      </c>
      <c r="K101" s="34">
        <f t="shared" si="2"/>
        <v>1</v>
      </c>
      <c r="L101" s="34">
        <f t="shared" si="3"/>
        <v>0</v>
      </c>
    </row>
    <row r="102" spans="1:12" hidden="1" x14ac:dyDescent="0.25">
      <c r="A102" s="13">
        <v>83</v>
      </c>
      <c r="B102" s="45"/>
      <c r="C102" s="14" t="s">
        <v>83</v>
      </c>
      <c r="D102" s="8" t="s">
        <v>137</v>
      </c>
      <c r="E102" s="9">
        <v>24</v>
      </c>
      <c r="F102" s="9">
        <v>25</v>
      </c>
      <c r="G102" s="10"/>
      <c r="H102" s="10" t="s">
        <v>142</v>
      </c>
      <c r="K102" s="34">
        <f t="shared" si="2"/>
        <v>24</v>
      </c>
      <c r="L102" s="34">
        <f t="shared" si="3"/>
        <v>0</v>
      </c>
    </row>
    <row r="103" spans="1:12" hidden="1" x14ac:dyDescent="0.25">
      <c r="A103" s="13">
        <v>84</v>
      </c>
      <c r="B103" s="45"/>
      <c r="C103" s="14" t="s">
        <v>84</v>
      </c>
      <c r="D103" s="8" t="s">
        <v>137</v>
      </c>
      <c r="E103" s="9">
        <v>3</v>
      </c>
      <c r="F103" s="9">
        <v>5</v>
      </c>
      <c r="G103" s="10"/>
      <c r="H103" s="10" t="s">
        <v>142</v>
      </c>
      <c r="K103" s="34">
        <f t="shared" si="2"/>
        <v>3</v>
      </c>
      <c r="L103" s="34">
        <f t="shared" si="3"/>
        <v>0</v>
      </c>
    </row>
    <row r="104" spans="1:12" hidden="1" x14ac:dyDescent="0.25">
      <c r="A104" s="13">
        <v>85</v>
      </c>
      <c r="B104" s="45"/>
      <c r="C104" s="14" t="s">
        <v>85</v>
      </c>
      <c r="D104" s="8" t="s">
        <v>137</v>
      </c>
      <c r="E104" s="9">
        <v>24</v>
      </c>
      <c r="F104" s="9">
        <v>25</v>
      </c>
      <c r="G104" s="10"/>
      <c r="H104" s="10" t="s">
        <v>142</v>
      </c>
      <c r="K104" s="34">
        <f t="shared" si="2"/>
        <v>24</v>
      </c>
      <c r="L104" s="34">
        <f t="shared" si="3"/>
        <v>0</v>
      </c>
    </row>
    <row r="105" spans="1:12" hidden="1" x14ac:dyDescent="0.25">
      <c r="A105" s="13">
        <v>86</v>
      </c>
      <c r="B105" s="45"/>
      <c r="C105" s="14" t="s">
        <v>184</v>
      </c>
      <c r="D105" s="8" t="s">
        <v>139</v>
      </c>
      <c r="E105" s="9">
        <v>1</v>
      </c>
      <c r="F105" s="9">
        <v>5</v>
      </c>
      <c r="G105" s="10"/>
      <c r="H105" s="10" t="s">
        <v>142</v>
      </c>
      <c r="K105" s="34">
        <f t="shared" si="2"/>
        <v>1</v>
      </c>
      <c r="L105" s="34">
        <f t="shared" si="3"/>
        <v>0</v>
      </c>
    </row>
    <row r="106" spans="1:12" hidden="1" x14ac:dyDescent="0.25">
      <c r="A106" s="13">
        <v>87</v>
      </c>
      <c r="B106" s="45"/>
      <c r="C106" s="14" t="s">
        <v>185</v>
      </c>
      <c r="D106" s="8" t="s">
        <v>139</v>
      </c>
      <c r="E106" s="9">
        <v>1</v>
      </c>
      <c r="F106" s="9">
        <v>5</v>
      </c>
      <c r="G106" s="10"/>
      <c r="H106" s="10" t="s">
        <v>142</v>
      </c>
      <c r="K106" s="34">
        <f t="shared" si="2"/>
        <v>1</v>
      </c>
      <c r="L106" s="34">
        <f t="shared" si="3"/>
        <v>0</v>
      </c>
    </row>
    <row r="107" spans="1:12" hidden="1" x14ac:dyDescent="0.25">
      <c r="A107" s="13"/>
      <c r="B107" s="45"/>
      <c r="C107" s="14" t="s">
        <v>186</v>
      </c>
      <c r="D107" s="8" t="s">
        <v>139</v>
      </c>
      <c r="E107" s="9">
        <v>2</v>
      </c>
      <c r="F107" s="9">
        <v>5</v>
      </c>
      <c r="G107" s="10"/>
      <c r="H107" s="10" t="s">
        <v>142</v>
      </c>
      <c r="K107" s="34">
        <f t="shared" si="2"/>
        <v>2</v>
      </c>
      <c r="L107" s="34">
        <f t="shared" si="3"/>
        <v>0</v>
      </c>
    </row>
    <row r="108" spans="1:12" hidden="1" x14ac:dyDescent="0.25">
      <c r="A108" s="13"/>
      <c r="B108" s="45"/>
      <c r="C108" s="32" t="s">
        <v>86</v>
      </c>
      <c r="D108" s="8"/>
      <c r="E108" s="12">
        <f>+SUM(E97:E107)</f>
        <v>210</v>
      </c>
      <c r="F108" s="12">
        <f>SUM(F97:F107)</f>
        <v>240</v>
      </c>
      <c r="G108" s="10"/>
      <c r="K108" s="34">
        <f t="shared" si="2"/>
        <v>0</v>
      </c>
      <c r="L108" s="34">
        <f t="shared" si="3"/>
        <v>0</v>
      </c>
    </row>
    <row r="109" spans="1:12" x14ac:dyDescent="0.25">
      <c r="A109" s="7">
        <v>88</v>
      </c>
      <c r="B109" s="44" t="s">
        <v>87</v>
      </c>
      <c r="C109" s="8" t="s">
        <v>88</v>
      </c>
      <c r="D109" s="8" t="s">
        <v>136</v>
      </c>
      <c r="E109" s="9">
        <v>0</v>
      </c>
      <c r="F109" s="9">
        <v>0</v>
      </c>
      <c r="G109" s="10"/>
      <c r="I109" s="10" t="s">
        <v>143</v>
      </c>
      <c r="K109" s="34">
        <f t="shared" si="2"/>
        <v>0</v>
      </c>
      <c r="L109" s="34">
        <f t="shared" si="3"/>
        <v>0</v>
      </c>
    </row>
    <row r="110" spans="1:12" x14ac:dyDescent="0.25">
      <c r="A110" s="7">
        <v>89</v>
      </c>
      <c r="B110" s="44"/>
      <c r="C110" s="8" t="s">
        <v>89</v>
      </c>
      <c r="D110" s="8" t="s">
        <v>136</v>
      </c>
      <c r="E110" s="9">
        <v>0</v>
      </c>
      <c r="F110" s="9">
        <v>0</v>
      </c>
      <c r="G110" s="10"/>
      <c r="I110" s="10" t="s">
        <v>143</v>
      </c>
      <c r="K110" s="34">
        <f t="shared" si="2"/>
        <v>0</v>
      </c>
      <c r="L110" s="34">
        <f t="shared" si="3"/>
        <v>0</v>
      </c>
    </row>
    <row r="111" spans="1:12" x14ac:dyDescent="0.25">
      <c r="A111" s="7">
        <v>90</v>
      </c>
      <c r="B111" s="44"/>
      <c r="C111" s="8" t="s">
        <v>90</v>
      </c>
      <c r="D111" s="8" t="s">
        <v>136</v>
      </c>
      <c r="E111" s="9">
        <v>0</v>
      </c>
      <c r="F111" s="9">
        <v>0</v>
      </c>
      <c r="G111" s="10"/>
      <c r="I111" s="10" t="s">
        <v>143</v>
      </c>
      <c r="K111" s="34">
        <f t="shared" si="2"/>
        <v>0</v>
      </c>
      <c r="L111" s="34">
        <f t="shared" si="3"/>
        <v>0</v>
      </c>
    </row>
    <row r="112" spans="1:12" x14ac:dyDescent="0.25">
      <c r="A112" s="7">
        <v>91</v>
      </c>
      <c r="B112" s="44"/>
      <c r="C112" s="8" t="s">
        <v>91</v>
      </c>
      <c r="D112" s="8" t="s">
        <v>136</v>
      </c>
      <c r="E112" s="9">
        <v>37</v>
      </c>
      <c r="F112" s="9">
        <v>40</v>
      </c>
      <c r="G112" s="10"/>
      <c r="I112" s="10" t="s">
        <v>143</v>
      </c>
      <c r="K112" s="34">
        <f t="shared" si="2"/>
        <v>0</v>
      </c>
      <c r="L112" s="34">
        <f t="shared" si="3"/>
        <v>37</v>
      </c>
    </row>
    <row r="113" spans="1:12" x14ac:dyDescent="0.25">
      <c r="A113" s="7">
        <v>92</v>
      </c>
      <c r="B113" s="44"/>
      <c r="C113" s="8" t="s">
        <v>92</v>
      </c>
      <c r="D113" s="8" t="s">
        <v>136</v>
      </c>
      <c r="E113" s="9">
        <v>5</v>
      </c>
      <c r="F113" s="9">
        <v>10</v>
      </c>
      <c r="G113" s="10"/>
      <c r="I113" s="10" t="s">
        <v>143</v>
      </c>
      <c r="K113" s="34">
        <f t="shared" si="2"/>
        <v>0</v>
      </c>
      <c r="L113" s="34">
        <f t="shared" si="3"/>
        <v>5</v>
      </c>
    </row>
    <row r="114" spans="1:12" x14ac:dyDescent="0.25">
      <c r="A114" s="7">
        <v>93</v>
      </c>
      <c r="B114" s="44"/>
      <c r="C114" s="8" t="s">
        <v>93</v>
      </c>
      <c r="D114" s="8" t="s">
        <v>136</v>
      </c>
      <c r="E114" s="9">
        <v>179</v>
      </c>
      <c r="F114" s="9">
        <v>190</v>
      </c>
      <c r="G114" s="10"/>
      <c r="I114" s="10" t="s">
        <v>143</v>
      </c>
      <c r="K114" s="34">
        <f t="shared" si="2"/>
        <v>0</v>
      </c>
      <c r="L114" s="34">
        <f t="shared" si="3"/>
        <v>179</v>
      </c>
    </row>
    <row r="115" spans="1:12" x14ac:dyDescent="0.25">
      <c r="A115" s="7">
        <v>94</v>
      </c>
      <c r="B115" s="44"/>
      <c r="C115" s="8" t="s">
        <v>94</v>
      </c>
      <c r="D115" s="8" t="s">
        <v>136</v>
      </c>
      <c r="E115" s="9">
        <v>0</v>
      </c>
      <c r="F115" s="9">
        <v>0</v>
      </c>
      <c r="G115" s="10"/>
      <c r="I115" s="10" t="s">
        <v>143</v>
      </c>
      <c r="K115" s="34">
        <f t="shared" si="2"/>
        <v>0</v>
      </c>
      <c r="L115" s="34">
        <f t="shared" si="3"/>
        <v>0</v>
      </c>
    </row>
    <row r="116" spans="1:12" x14ac:dyDescent="0.25">
      <c r="A116" s="7">
        <v>95</v>
      </c>
      <c r="B116" s="44"/>
      <c r="C116" s="8" t="s">
        <v>95</v>
      </c>
      <c r="D116" s="8" t="s">
        <v>136</v>
      </c>
      <c r="E116" s="9">
        <v>0</v>
      </c>
      <c r="F116" s="9">
        <v>0</v>
      </c>
      <c r="G116" s="10"/>
      <c r="I116" s="10" t="s">
        <v>143</v>
      </c>
      <c r="K116" s="34">
        <f t="shared" si="2"/>
        <v>0</v>
      </c>
      <c r="L116" s="34">
        <f t="shared" si="3"/>
        <v>0</v>
      </c>
    </row>
    <row r="117" spans="1:12" x14ac:dyDescent="0.25">
      <c r="A117" s="7">
        <v>96</v>
      </c>
      <c r="B117" s="44"/>
      <c r="C117" s="8" t="s">
        <v>96</v>
      </c>
      <c r="D117" s="8" t="s">
        <v>136</v>
      </c>
      <c r="E117" s="9">
        <v>0</v>
      </c>
      <c r="F117" s="9">
        <v>0</v>
      </c>
      <c r="G117" s="10"/>
      <c r="I117" s="10" t="s">
        <v>143</v>
      </c>
      <c r="K117" s="34">
        <f t="shared" si="2"/>
        <v>0</v>
      </c>
      <c r="L117" s="34">
        <f t="shared" si="3"/>
        <v>0</v>
      </c>
    </row>
    <row r="118" spans="1:12" x14ac:dyDescent="0.25">
      <c r="A118" s="7">
        <v>97</v>
      </c>
      <c r="B118" s="44"/>
      <c r="C118" s="8" t="s">
        <v>97</v>
      </c>
      <c r="D118" s="8" t="s">
        <v>136</v>
      </c>
      <c r="E118" s="9">
        <v>4</v>
      </c>
      <c r="F118" s="9">
        <v>5</v>
      </c>
      <c r="G118" s="10"/>
      <c r="I118" s="10" t="s">
        <v>143</v>
      </c>
      <c r="K118" s="34">
        <f t="shared" si="2"/>
        <v>0</v>
      </c>
      <c r="L118" s="34">
        <f t="shared" si="3"/>
        <v>4</v>
      </c>
    </row>
    <row r="119" spans="1:12" x14ac:dyDescent="0.25">
      <c r="A119" s="7">
        <v>98</v>
      </c>
      <c r="B119" s="44"/>
      <c r="C119" s="8" t="s">
        <v>98</v>
      </c>
      <c r="D119" s="8" t="s">
        <v>136</v>
      </c>
      <c r="E119" s="9">
        <v>3</v>
      </c>
      <c r="F119" s="9">
        <v>5</v>
      </c>
      <c r="G119" s="10"/>
      <c r="I119" s="10" t="s">
        <v>143</v>
      </c>
      <c r="K119" s="34">
        <f t="shared" si="2"/>
        <v>0</v>
      </c>
      <c r="L119" s="34">
        <f t="shared" si="3"/>
        <v>3</v>
      </c>
    </row>
    <row r="120" spans="1:12" hidden="1" x14ac:dyDescent="0.25">
      <c r="A120" s="7">
        <v>99</v>
      </c>
      <c r="B120" s="44"/>
      <c r="C120" s="8" t="s">
        <v>99</v>
      </c>
      <c r="D120" s="8" t="s">
        <v>137</v>
      </c>
      <c r="E120" s="9">
        <v>0</v>
      </c>
      <c r="F120" s="9">
        <v>0</v>
      </c>
      <c r="G120" s="10"/>
      <c r="H120" s="10" t="s">
        <v>142</v>
      </c>
      <c r="K120" s="34">
        <f t="shared" si="2"/>
        <v>0</v>
      </c>
      <c r="L120" s="34">
        <f t="shared" si="3"/>
        <v>0</v>
      </c>
    </row>
    <row r="121" spans="1:12" hidden="1" x14ac:dyDescent="0.25">
      <c r="A121" s="7">
        <v>100</v>
      </c>
      <c r="B121" s="44"/>
      <c r="C121" s="8" t="s">
        <v>100</v>
      </c>
      <c r="D121" s="8" t="s">
        <v>137</v>
      </c>
      <c r="E121" s="9">
        <v>2</v>
      </c>
      <c r="F121" s="9">
        <v>5</v>
      </c>
      <c r="G121" s="10"/>
      <c r="H121" s="10" t="s">
        <v>142</v>
      </c>
      <c r="K121" s="34">
        <f t="shared" si="2"/>
        <v>2</v>
      </c>
      <c r="L121" s="34">
        <f t="shared" si="3"/>
        <v>0</v>
      </c>
    </row>
    <row r="122" spans="1:12" hidden="1" x14ac:dyDescent="0.25">
      <c r="A122" s="7">
        <v>101</v>
      </c>
      <c r="B122" s="44"/>
      <c r="C122" s="8" t="s">
        <v>101</v>
      </c>
      <c r="D122" s="8" t="s">
        <v>137</v>
      </c>
      <c r="E122" s="9">
        <v>0</v>
      </c>
      <c r="F122" s="9">
        <v>0</v>
      </c>
      <c r="G122" s="10"/>
      <c r="H122" s="10" t="s">
        <v>142</v>
      </c>
      <c r="K122" s="34">
        <f t="shared" si="2"/>
        <v>0</v>
      </c>
      <c r="L122" s="34">
        <f t="shared" si="3"/>
        <v>0</v>
      </c>
    </row>
    <row r="123" spans="1:12" hidden="1" x14ac:dyDescent="0.25">
      <c r="A123" s="7">
        <v>102</v>
      </c>
      <c r="B123" s="44"/>
      <c r="C123" s="8" t="s">
        <v>164</v>
      </c>
      <c r="D123" s="8" t="s">
        <v>139</v>
      </c>
      <c r="E123" s="9">
        <v>0</v>
      </c>
      <c r="F123" s="9">
        <v>0</v>
      </c>
      <c r="G123" s="10"/>
      <c r="H123" s="10" t="s">
        <v>142</v>
      </c>
      <c r="K123" s="34">
        <f t="shared" si="2"/>
        <v>0</v>
      </c>
      <c r="L123" s="34">
        <f t="shared" si="3"/>
        <v>0</v>
      </c>
    </row>
    <row r="124" spans="1:12" hidden="1" x14ac:dyDescent="0.25">
      <c r="A124" s="7">
        <v>103</v>
      </c>
      <c r="B124" s="44"/>
      <c r="C124" s="8" t="s">
        <v>102</v>
      </c>
      <c r="D124" s="8" t="s">
        <v>139</v>
      </c>
      <c r="E124" s="9">
        <v>0</v>
      </c>
      <c r="F124" s="9">
        <v>0</v>
      </c>
      <c r="G124" s="10"/>
      <c r="H124" s="10" t="s">
        <v>142</v>
      </c>
      <c r="K124" s="34">
        <f t="shared" si="2"/>
        <v>0</v>
      </c>
      <c r="L124" s="34">
        <f t="shared" si="3"/>
        <v>0</v>
      </c>
    </row>
    <row r="125" spans="1:12" hidden="1" x14ac:dyDescent="0.25">
      <c r="A125" s="7">
        <v>104</v>
      </c>
      <c r="B125" s="44"/>
      <c r="C125" s="8" t="s">
        <v>187</v>
      </c>
      <c r="D125" s="8" t="s">
        <v>139</v>
      </c>
      <c r="E125" s="9">
        <v>2</v>
      </c>
      <c r="F125" s="9">
        <v>5</v>
      </c>
      <c r="G125" s="10"/>
      <c r="H125" s="10" t="s">
        <v>142</v>
      </c>
      <c r="K125" s="34">
        <f t="shared" si="2"/>
        <v>2</v>
      </c>
      <c r="L125" s="34">
        <f t="shared" si="3"/>
        <v>0</v>
      </c>
    </row>
    <row r="126" spans="1:12" hidden="1" x14ac:dyDescent="0.25">
      <c r="A126" s="7">
        <v>105</v>
      </c>
      <c r="B126" s="44"/>
      <c r="C126" s="8" t="s">
        <v>165</v>
      </c>
      <c r="D126" s="8" t="s">
        <v>139</v>
      </c>
      <c r="E126" s="9">
        <v>5</v>
      </c>
      <c r="F126" s="9">
        <v>5</v>
      </c>
      <c r="G126" s="10"/>
      <c r="H126" s="10" t="s">
        <v>142</v>
      </c>
      <c r="K126" s="34">
        <f t="shared" si="2"/>
        <v>5</v>
      </c>
      <c r="L126" s="34">
        <f t="shared" si="3"/>
        <v>0</v>
      </c>
    </row>
    <row r="127" spans="1:12" hidden="1" x14ac:dyDescent="0.25">
      <c r="A127" s="7">
        <v>106</v>
      </c>
      <c r="B127" s="44"/>
      <c r="C127" s="8" t="s">
        <v>166</v>
      </c>
      <c r="D127" s="8" t="s">
        <v>139</v>
      </c>
      <c r="E127" s="9">
        <v>2</v>
      </c>
      <c r="F127" s="9">
        <v>5</v>
      </c>
      <c r="G127" s="10"/>
      <c r="H127" s="10" t="s">
        <v>142</v>
      </c>
      <c r="K127" s="34">
        <f t="shared" si="2"/>
        <v>2</v>
      </c>
      <c r="L127" s="34">
        <f t="shared" si="3"/>
        <v>0</v>
      </c>
    </row>
    <row r="128" spans="1:12" hidden="1" x14ac:dyDescent="0.25">
      <c r="A128" s="7">
        <v>107</v>
      </c>
      <c r="B128" s="44"/>
      <c r="C128" s="8" t="s">
        <v>103</v>
      </c>
      <c r="D128" s="8" t="s">
        <v>139</v>
      </c>
      <c r="E128" s="9">
        <v>0</v>
      </c>
      <c r="F128" s="9">
        <v>0</v>
      </c>
      <c r="G128" s="10"/>
      <c r="H128" s="10" t="s">
        <v>142</v>
      </c>
      <c r="K128" s="34">
        <f t="shared" si="2"/>
        <v>0</v>
      </c>
      <c r="L128" s="34">
        <f t="shared" si="3"/>
        <v>0</v>
      </c>
    </row>
    <row r="129" spans="1:12" hidden="1" x14ac:dyDescent="0.25">
      <c r="A129" s="7"/>
      <c r="B129" s="44"/>
      <c r="C129" s="11" t="s">
        <v>104</v>
      </c>
      <c r="D129" s="8"/>
      <c r="E129" s="12">
        <f>+SUM(E109:E128)</f>
        <v>239</v>
      </c>
      <c r="F129" s="12">
        <f>SUM(F109:F128)</f>
        <v>270</v>
      </c>
      <c r="G129" s="10"/>
      <c r="K129" s="34">
        <f t="shared" si="2"/>
        <v>0</v>
      </c>
      <c r="L129" s="34">
        <f t="shared" si="3"/>
        <v>0</v>
      </c>
    </row>
    <row r="130" spans="1:12" hidden="1" x14ac:dyDescent="0.25">
      <c r="A130" s="13">
        <v>108</v>
      </c>
      <c r="B130" s="45" t="s">
        <v>105</v>
      </c>
      <c r="C130" s="14" t="s">
        <v>106</v>
      </c>
      <c r="D130" s="8" t="s">
        <v>136</v>
      </c>
      <c r="E130" s="9">
        <v>17</v>
      </c>
      <c r="F130" s="9">
        <v>20</v>
      </c>
      <c r="G130" s="10"/>
      <c r="H130" s="10" t="s">
        <v>142</v>
      </c>
      <c r="K130" s="34">
        <f t="shared" si="2"/>
        <v>17</v>
      </c>
      <c r="L130" s="34">
        <f t="shared" si="3"/>
        <v>0</v>
      </c>
    </row>
    <row r="131" spans="1:12" hidden="1" x14ac:dyDescent="0.25">
      <c r="A131" s="13">
        <v>109</v>
      </c>
      <c r="B131" s="45"/>
      <c r="C131" s="14" t="s">
        <v>107</v>
      </c>
      <c r="D131" s="8" t="s">
        <v>136</v>
      </c>
      <c r="E131" s="9">
        <v>0</v>
      </c>
      <c r="F131" s="9">
        <v>0</v>
      </c>
      <c r="G131" s="10"/>
      <c r="H131" s="10" t="s">
        <v>142</v>
      </c>
      <c r="K131" s="34">
        <f t="shared" si="2"/>
        <v>0</v>
      </c>
      <c r="L131" s="34">
        <f t="shared" si="3"/>
        <v>0</v>
      </c>
    </row>
    <row r="132" spans="1:12" hidden="1" x14ac:dyDescent="0.25">
      <c r="A132" s="13">
        <v>110</v>
      </c>
      <c r="B132" s="45"/>
      <c r="C132" s="14" t="s">
        <v>108</v>
      </c>
      <c r="D132" s="8" t="s">
        <v>136</v>
      </c>
      <c r="E132" s="9">
        <v>30</v>
      </c>
      <c r="F132" s="9">
        <v>35</v>
      </c>
      <c r="G132" s="10"/>
      <c r="H132" s="10" t="s">
        <v>142</v>
      </c>
      <c r="K132" s="34">
        <f t="shared" si="2"/>
        <v>30</v>
      </c>
      <c r="L132" s="34">
        <f t="shared" si="3"/>
        <v>0</v>
      </c>
    </row>
    <row r="133" spans="1:12" hidden="1" x14ac:dyDescent="0.25">
      <c r="A133" s="13">
        <v>111</v>
      </c>
      <c r="B133" s="45"/>
      <c r="C133" s="14" t="s">
        <v>109</v>
      </c>
      <c r="D133" s="8" t="s">
        <v>136</v>
      </c>
      <c r="E133" s="9">
        <v>5</v>
      </c>
      <c r="F133" s="9">
        <v>10</v>
      </c>
      <c r="G133" s="10"/>
      <c r="H133" s="10" t="s">
        <v>142</v>
      </c>
      <c r="K133" s="34">
        <f t="shared" si="2"/>
        <v>5</v>
      </c>
      <c r="L133" s="34">
        <f t="shared" si="3"/>
        <v>0</v>
      </c>
    </row>
    <row r="134" spans="1:12" hidden="1" x14ac:dyDescent="0.25">
      <c r="A134" s="13">
        <v>112</v>
      </c>
      <c r="B134" s="45"/>
      <c r="C134" s="14" t="s">
        <v>110</v>
      </c>
      <c r="D134" s="8" t="s">
        <v>136</v>
      </c>
      <c r="E134" s="9">
        <v>4</v>
      </c>
      <c r="F134" s="9">
        <v>5</v>
      </c>
      <c r="G134" s="10"/>
      <c r="H134" s="10" t="s">
        <v>142</v>
      </c>
      <c r="K134" s="34">
        <f t="shared" si="2"/>
        <v>4</v>
      </c>
      <c r="L134" s="34">
        <f t="shared" si="3"/>
        <v>0</v>
      </c>
    </row>
    <row r="135" spans="1:12" hidden="1" x14ac:dyDescent="0.25">
      <c r="A135" s="13">
        <v>113</v>
      </c>
      <c r="B135" s="45"/>
      <c r="C135" s="14" t="s">
        <v>111</v>
      </c>
      <c r="D135" s="8" t="s">
        <v>137</v>
      </c>
      <c r="E135" s="9">
        <v>7</v>
      </c>
      <c r="F135" s="9">
        <v>10</v>
      </c>
      <c r="G135" s="10"/>
      <c r="H135" s="10" t="s">
        <v>142</v>
      </c>
      <c r="K135" s="34">
        <f t="shared" si="2"/>
        <v>7</v>
      </c>
      <c r="L135" s="34">
        <f t="shared" si="3"/>
        <v>0</v>
      </c>
    </row>
    <row r="136" spans="1:12" hidden="1" x14ac:dyDescent="0.25">
      <c r="A136" s="13">
        <v>114</v>
      </c>
      <c r="B136" s="45"/>
      <c r="C136" s="14" t="s">
        <v>112</v>
      </c>
      <c r="D136" s="8" t="s">
        <v>139</v>
      </c>
      <c r="E136" s="9">
        <v>0</v>
      </c>
      <c r="F136" s="9">
        <v>0</v>
      </c>
      <c r="G136" s="10"/>
      <c r="H136" s="10" t="s">
        <v>142</v>
      </c>
      <c r="K136" s="34">
        <f t="shared" si="2"/>
        <v>0</v>
      </c>
      <c r="L136" s="34">
        <f t="shared" si="3"/>
        <v>0</v>
      </c>
    </row>
    <row r="137" spans="1:12" hidden="1" x14ac:dyDescent="0.25">
      <c r="A137" s="13">
        <v>115</v>
      </c>
      <c r="B137" s="45"/>
      <c r="C137" s="14" t="s">
        <v>113</v>
      </c>
      <c r="D137" s="8" t="s">
        <v>139</v>
      </c>
      <c r="E137" s="9">
        <v>0</v>
      </c>
      <c r="F137" s="9">
        <v>0</v>
      </c>
      <c r="G137" s="10"/>
      <c r="H137" s="10" t="s">
        <v>142</v>
      </c>
      <c r="K137" s="34">
        <f t="shared" si="2"/>
        <v>0</v>
      </c>
      <c r="L137" s="34">
        <f t="shared" si="3"/>
        <v>0</v>
      </c>
    </row>
    <row r="138" spans="1:12" hidden="1" x14ac:dyDescent="0.25">
      <c r="A138" s="13"/>
      <c r="B138" s="45"/>
      <c r="C138" s="32" t="s">
        <v>114</v>
      </c>
      <c r="D138" s="8"/>
      <c r="E138" s="12">
        <f>+SUM(E130:E137)</f>
        <v>63</v>
      </c>
      <c r="F138" s="12">
        <f>SUM(F130:F137)</f>
        <v>80</v>
      </c>
      <c r="G138" s="10"/>
      <c r="K138" s="34">
        <f t="shared" ref="K138:K165" si="4">IF(H138="c",E138,0)</f>
        <v>0</v>
      </c>
      <c r="L138" s="34">
        <f t="shared" ref="L138:L165" si="5">IF(I138="d",E138,0)</f>
        <v>0</v>
      </c>
    </row>
    <row r="139" spans="1:12" hidden="1" x14ac:dyDescent="0.25">
      <c r="A139" s="7">
        <v>116</v>
      </c>
      <c r="B139" s="44" t="s">
        <v>115</v>
      </c>
      <c r="C139" s="8" t="s">
        <v>116</v>
      </c>
      <c r="D139" s="8" t="s">
        <v>136</v>
      </c>
      <c r="E139" s="9">
        <v>21</v>
      </c>
      <c r="F139" s="9">
        <v>25</v>
      </c>
      <c r="G139" s="10"/>
      <c r="H139" s="10" t="s">
        <v>142</v>
      </c>
      <c r="K139" s="34">
        <f t="shared" si="4"/>
        <v>21</v>
      </c>
      <c r="L139" s="34">
        <f t="shared" si="5"/>
        <v>0</v>
      </c>
    </row>
    <row r="140" spans="1:12" hidden="1" x14ac:dyDescent="0.25">
      <c r="A140" s="7">
        <v>117</v>
      </c>
      <c r="B140" s="44"/>
      <c r="C140" s="8" t="s">
        <v>117</v>
      </c>
      <c r="D140" s="8" t="s">
        <v>137</v>
      </c>
      <c r="E140" s="9">
        <v>0</v>
      </c>
      <c r="F140" s="9">
        <v>0</v>
      </c>
      <c r="G140" s="10"/>
      <c r="H140" s="10" t="s">
        <v>142</v>
      </c>
      <c r="K140" s="34">
        <f t="shared" si="4"/>
        <v>0</v>
      </c>
      <c r="L140" s="34">
        <f t="shared" si="5"/>
        <v>0</v>
      </c>
    </row>
    <row r="141" spans="1:12" hidden="1" x14ac:dyDescent="0.25">
      <c r="A141" s="7"/>
      <c r="B141" s="44"/>
      <c r="C141" s="11" t="s">
        <v>118</v>
      </c>
      <c r="D141" s="8"/>
      <c r="E141" s="12">
        <f>+SUM(E139:E140)</f>
        <v>21</v>
      </c>
      <c r="F141" s="12">
        <f>SUM(F139:F140)</f>
        <v>25</v>
      </c>
      <c r="G141" s="10"/>
      <c r="K141" s="34">
        <f t="shared" si="4"/>
        <v>0</v>
      </c>
      <c r="L141" s="34">
        <f t="shared" si="5"/>
        <v>0</v>
      </c>
    </row>
    <row r="142" spans="1:12" hidden="1" x14ac:dyDescent="0.25">
      <c r="A142" s="13">
        <v>118</v>
      </c>
      <c r="B142" s="45" t="s">
        <v>119</v>
      </c>
      <c r="C142" s="14" t="s">
        <v>120</v>
      </c>
      <c r="D142" s="8" t="s">
        <v>136</v>
      </c>
      <c r="E142" s="9">
        <v>26</v>
      </c>
      <c r="F142" s="9">
        <v>30</v>
      </c>
      <c r="G142" s="10"/>
      <c r="H142" s="10" t="s">
        <v>142</v>
      </c>
      <c r="K142" s="34">
        <f t="shared" si="4"/>
        <v>26</v>
      </c>
      <c r="L142" s="34">
        <f t="shared" si="5"/>
        <v>0</v>
      </c>
    </row>
    <row r="143" spans="1:12" hidden="1" x14ac:dyDescent="0.25">
      <c r="A143" s="13">
        <v>119</v>
      </c>
      <c r="B143" s="45"/>
      <c r="C143" s="14" t="s">
        <v>121</v>
      </c>
      <c r="D143" s="8" t="s">
        <v>136</v>
      </c>
      <c r="E143" s="9">
        <v>5</v>
      </c>
      <c r="F143" s="9">
        <v>10</v>
      </c>
      <c r="G143" s="10"/>
      <c r="H143" s="10" t="s">
        <v>142</v>
      </c>
      <c r="K143" s="34">
        <f t="shared" si="4"/>
        <v>5</v>
      </c>
      <c r="L143" s="34">
        <f t="shared" si="5"/>
        <v>0</v>
      </c>
    </row>
    <row r="144" spans="1:12" hidden="1" x14ac:dyDescent="0.25">
      <c r="A144" s="13">
        <v>120</v>
      </c>
      <c r="B144" s="45"/>
      <c r="C144" s="14" t="s">
        <v>122</v>
      </c>
      <c r="D144" s="8" t="s">
        <v>136</v>
      </c>
      <c r="E144" s="9">
        <v>0</v>
      </c>
      <c r="F144" s="9">
        <v>0</v>
      </c>
      <c r="G144" s="10"/>
      <c r="H144" s="10" t="s">
        <v>142</v>
      </c>
      <c r="K144" s="34">
        <f t="shared" si="4"/>
        <v>0</v>
      </c>
      <c r="L144" s="34">
        <f t="shared" si="5"/>
        <v>0</v>
      </c>
    </row>
    <row r="145" spans="1:12" hidden="1" x14ac:dyDescent="0.25">
      <c r="A145" s="13">
        <v>121</v>
      </c>
      <c r="B145" s="45"/>
      <c r="C145" s="14" t="s">
        <v>123</v>
      </c>
      <c r="D145" s="8" t="s">
        <v>136</v>
      </c>
      <c r="E145" s="9">
        <v>0</v>
      </c>
      <c r="F145" s="9">
        <v>0</v>
      </c>
      <c r="G145" s="10"/>
      <c r="H145" s="10" t="s">
        <v>142</v>
      </c>
      <c r="K145" s="34">
        <f t="shared" si="4"/>
        <v>0</v>
      </c>
      <c r="L145" s="34">
        <f t="shared" si="5"/>
        <v>0</v>
      </c>
    </row>
    <row r="146" spans="1:12" hidden="1" x14ac:dyDescent="0.25">
      <c r="A146" s="13"/>
      <c r="B146" s="45"/>
      <c r="C146" s="14" t="s">
        <v>188</v>
      </c>
      <c r="D146" s="8" t="s">
        <v>139</v>
      </c>
      <c r="E146" s="9">
        <v>1</v>
      </c>
      <c r="F146" s="9">
        <v>5</v>
      </c>
      <c r="G146" s="10"/>
      <c r="H146" s="10" t="s">
        <v>142</v>
      </c>
      <c r="K146" s="34">
        <f t="shared" si="4"/>
        <v>1</v>
      </c>
      <c r="L146" s="34">
        <f t="shared" si="5"/>
        <v>0</v>
      </c>
    </row>
    <row r="147" spans="1:12" hidden="1" x14ac:dyDescent="0.25">
      <c r="A147" s="13"/>
      <c r="B147" s="45"/>
      <c r="C147" s="14" t="s">
        <v>189</v>
      </c>
      <c r="D147" s="8" t="s">
        <v>139</v>
      </c>
      <c r="E147" s="9">
        <v>2</v>
      </c>
      <c r="F147" s="9">
        <v>5</v>
      </c>
      <c r="G147" s="10"/>
      <c r="H147" s="10" t="s">
        <v>142</v>
      </c>
      <c r="K147" s="34">
        <f t="shared" si="4"/>
        <v>2</v>
      </c>
      <c r="L147" s="34">
        <f t="shared" si="5"/>
        <v>0</v>
      </c>
    </row>
    <row r="148" spans="1:12" hidden="1" x14ac:dyDescent="0.25">
      <c r="A148" s="13"/>
      <c r="B148" s="45"/>
      <c r="C148" s="14" t="s">
        <v>190</v>
      </c>
      <c r="D148" s="8" t="s">
        <v>139</v>
      </c>
      <c r="E148" s="9">
        <v>1</v>
      </c>
      <c r="F148" s="9">
        <v>5</v>
      </c>
      <c r="G148" s="10"/>
      <c r="H148" s="10" t="s">
        <v>142</v>
      </c>
      <c r="K148" s="34">
        <f t="shared" si="4"/>
        <v>1</v>
      </c>
      <c r="L148" s="34">
        <f t="shared" si="5"/>
        <v>0</v>
      </c>
    </row>
    <row r="149" spans="1:12" hidden="1" x14ac:dyDescent="0.25">
      <c r="A149" s="13"/>
      <c r="B149" s="45"/>
      <c r="C149" s="14" t="s">
        <v>191</v>
      </c>
      <c r="D149" s="8" t="s">
        <v>139</v>
      </c>
      <c r="E149" s="9">
        <v>1</v>
      </c>
      <c r="F149" s="9">
        <v>5</v>
      </c>
      <c r="G149" s="10"/>
      <c r="H149" s="10" t="s">
        <v>142</v>
      </c>
      <c r="K149" s="34">
        <f t="shared" si="4"/>
        <v>1</v>
      </c>
      <c r="L149" s="34">
        <f t="shared" si="5"/>
        <v>0</v>
      </c>
    </row>
    <row r="150" spans="1:12" hidden="1" x14ac:dyDescent="0.25">
      <c r="A150" s="13"/>
      <c r="B150" s="45"/>
      <c r="C150" s="32" t="s">
        <v>124</v>
      </c>
      <c r="D150" s="8"/>
      <c r="E150" s="12">
        <f>+SUM(E142:E149)</f>
        <v>36</v>
      </c>
      <c r="F150" s="12">
        <f>SUM(F142:F149)</f>
        <v>60</v>
      </c>
      <c r="G150" s="10"/>
      <c r="K150" s="34">
        <f t="shared" si="4"/>
        <v>0</v>
      </c>
      <c r="L150" s="34">
        <f t="shared" si="5"/>
        <v>0</v>
      </c>
    </row>
    <row r="151" spans="1:12" hidden="1" x14ac:dyDescent="0.25">
      <c r="A151" s="13">
        <v>122</v>
      </c>
      <c r="B151" s="45" t="s">
        <v>147</v>
      </c>
      <c r="C151" s="8" t="s">
        <v>167</v>
      </c>
      <c r="D151" s="8" t="s">
        <v>139</v>
      </c>
      <c r="E151" s="9">
        <v>0</v>
      </c>
      <c r="F151" s="9">
        <v>0</v>
      </c>
      <c r="G151" s="10"/>
      <c r="H151" s="10" t="s">
        <v>142</v>
      </c>
      <c r="K151" s="34">
        <f t="shared" si="4"/>
        <v>0</v>
      </c>
      <c r="L151" s="34">
        <f t="shared" si="5"/>
        <v>0</v>
      </c>
    </row>
    <row r="152" spans="1:12" hidden="1" x14ac:dyDescent="0.25">
      <c r="A152" s="13">
        <v>123</v>
      </c>
      <c r="B152" s="45"/>
      <c r="C152" s="8" t="s">
        <v>168</v>
      </c>
      <c r="D152" s="8" t="s">
        <v>139</v>
      </c>
      <c r="E152" s="9">
        <v>0</v>
      </c>
      <c r="F152" s="9">
        <v>0</v>
      </c>
      <c r="G152" s="10"/>
      <c r="H152" s="10" t="s">
        <v>142</v>
      </c>
      <c r="K152" s="34">
        <f t="shared" si="4"/>
        <v>0</v>
      </c>
      <c r="L152" s="34">
        <f t="shared" si="5"/>
        <v>0</v>
      </c>
    </row>
    <row r="153" spans="1:12" hidden="1" x14ac:dyDescent="0.25">
      <c r="A153" s="13">
        <v>124</v>
      </c>
      <c r="B153" s="45"/>
      <c r="C153" s="8" t="s">
        <v>169</v>
      </c>
      <c r="D153" s="8" t="s">
        <v>139</v>
      </c>
      <c r="E153" s="9">
        <v>0</v>
      </c>
      <c r="F153" s="9">
        <v>0</v>
      </c>
      <c r="G153" s="10"/>
      <c r="H153" s="10" t="s">
        <v>142</v>
      </c>
      <c r="K153" s="34">
        <f t="shared" si="4"/>
        <v>0</v>
      </c>
      <c r="L153" s="34">
        <f t="shared" si="5"/>
        <v>0</v>
      </c>
    </row>
    <row r="154" spans="1:12" hidden="1" x14ac:dyDescent="0.25">
      <c r="A154" s="13"/>
      <c r="B154" s="45"/>
      <c r="C154" s="32" t="s">
        <v>148</v>
      </c>
      <c r="D154" s="8"/>
      <c r="E154" s="12">
        <f>+SUM(E151:E153)</f>
        <v>0</v>
      </c>
      <c r="F154" s="12">
        <f>F151</f>
        <v>0</v>
      </c>
      <c r="G154" s="10"/>
      <c r="K154" s="34">
        <f t="shared" si="4"/>
        <v>0</v>
      </c>
      <c r="L154" s="34">
        <f t="shared" si="5"/>
        <v>0</v>
      </c>
    </row>
    <row r="155" spans="1:12" hidden="1" x14ac:dyDescent="0.25">
      <c r="A155" s="7"/>
      <c r="B155" s="33"/>
      <c r="C155" s="11" t="s">
        <v>149</v>
      </c>
      <c r="D155" s="8"/>
      <c r="E155" s="12">
        <f>SUM(E10:E150)/2</f>
        <v>1779</v>
      </c>
      <c r="F155" s="12">
        <f>SUM(F10:F150)/2</f>
        <v>2263</v>
      </c>
      <c r="G155" s="10"/>
      <c r="K155" s="34">
        <f t="shared" si="4"/>
        <v>0</v>
      </c>
      <c r="L155" s="34">
        <f t="shared" si="5"/>
        <v>0</v>
      </c>
    </row>
    <row r="156" spans="1:12" hidden="1" x14ac:dyDescent="0.25">
      <c r="A156" s="7"/>
      <c r="B156" s="1"/>
      <c r="C156" s="11"/>
      <c r="D156" s="8"/>
      <c r="E156" s="8"/>
      <c r="F156" s="8"/>
      <c r="G156" s="10"/>
      <c r="K156" s="34">
        <f t="shared" si="4"/>
        <v>0</v>
      </c>
      <c r="L156" s="34">
        <f t="shared" si="5"/>
        <v>0</v>
      </c>
    </row>
    <row r="157" spans="1:12" hidden="1" x14ac:dyDescent="0.25">
      <c r="A157" s="15" t="s">
        <v>125</v>
      </c>
      <c r="B157" s="24"/>
      <c r="C157" s="15"/>
      <c r="D157" s="8"/>
      <c r="E157" s="8"/>
      <c r="F157" s="8"/>
      <c r="G157" s="10"/>
      <c r="K157" s="34">
        <f t="shared" si="4"/>
        <v>0</v>
      </c>
      <c r="L157" s="34">
        <f t="shared" si="5"/>
        <v>0</v>
      </c>
    </row>
    <row r="158" spans="1:12" x14ac:dyDescent="0.25">
      <c r="A158" s="13">
        <v>121</v>
      </c>
      <c r="B158" s="45" t="s">
        <v>126</v>
      </c>
      <c r="C158" s="14" t="s">
        <v>127</v>
      </c>
      <c r="D158" s="8" t="s">
        <v>137</v>
      </c>
      <c r="E158" s="9">
        <v>32</v>
      </c>
      <c r="F158" s="9">
        <v>35</v>
      </c>
      <c r="G158" s="10"/>
      <c r="I158" s="10" t="s">
        <v>143</v>
      </c>
      <c r="K158" s="34">
        <f t="shared" si="4"/>
        <v>0</v>
      </c>
      <c r="L158" s="34">
        <f t="shared" si="5"/>
        <v>32</v>
      </c>
    </row>
    <row r="159" spans="1:12" hidden="1" x14ac:dyDescent="0.25">
      <c r="A159" s="13"/>
      <c r="B159" s="45"/>
      <c r="C159" s="32" t="s">
        <v>128</v>
      </c>
      <c r="D159" s="8"/>
      <c r="E159" s="12">
        <f>E158</f>
        <v>32</v>
      </c>
      <c r="F159" s="12">
        <f>F158</f>
        <v>35</v>
      </c>
      <c r="G159" s="10"/>
      <c r="K159" s="34">
        <f t="shared" si="4"/>
        <v>0</v>
      </c>
      <c r="L159" s="34">
        <f t="shared" si="5"/>
        <v>0</v>
      </c>
    </row>
    <row r="160" spans="1:12" hidden="1" x14ac:dyDescent="0.25">
      <c r="A160" s="7">
        <v>122</v>
      </c>
      <c r="B160" s="44" t="s">
        <v>129</v>
      </c>
      <c r="C160" s="8" t="s">
        <v>130</v>
      </c>
      <c r="D160" s="8" t="s">
        <v>136</v>
      </c>
      <c r="E160" s="9">
        <v>8</v>
      </c>
      <c r="F160" s="9">
        <v>10</v>
      </c>
      <c r="G160" s="10"/>
      <c r="H160" s="10" t="s">
        <v>142</v>
      </c>
      <c r="K160" s="34">
        <f t="shared" si="4"/>
        <v>8</v>
      </c>
      <c r="L160" s="34">
        <f t="shared" si="5"/>
        <v>0</v>
      </c>
    </row>
    <row r="161" spans="1:13" x14ac:dyDescent="0.25">
      <c r="A161" s="7">
        <v>123</v>
      </c>
      <c r="B161" s="44"/>
      <c r="C161" s="8" t="s">
        <v>131</v>
      </c>
      <c r="D161" s="8" t="s">
        <v>137</v>
      </c>
      <c r="E161" s="9">
        <v>78</v>
      </c>
      <c r="F161" s="9">
        <v>80</v>
      </c>
      <c r="G161" s="10"/>
      <c r="I161" s="10" t="s">
        <v>143</v>
      </c>
      <c r="K161" s="34">
        <f t="shared" si="4"/>
        <v>0</v>
      </c>
      <c r="L161" s="34">
        <f t="shared" si="5"/>
        <v>78</v>
      </c>
    </row>
    <row r="162" spans="1:13" x14ac:dyDescent="0.25">
      <c r="A162" s="7">
        <v>124</v>
      </c>
      <c r="B162" s="44"/>
      <c r="C162" s="8" t="s">
        <v>132</v>
      </c>
      <c r="D162" s="8" t="s">
        <v>137</v>
      </c>
      <c r="E162" s="9">
        <v>41</v>
      </c>
      <c r="F162" s="9">
        <v>45</v>
      </c>
      <c r="G162" s="10"/>
      <c r="I162" s="10" t="s">
        <v>143</v>
      </c>
      <c r="K162" s="34">
        <f t="shared" si="4"/>
        <v>0</v>
      </c>
      <c r="L162" s="34">
        <f t="shared" si="5"/>
        <v>41</v>
      </c>
    </row>
    <row r="163" spans="1:13" hidden="1" x14ac:dyDescent="0.25">
      <c r="A163" s="7">
        <v>125</v>
      </c>
      <c r="B163" s="44"/>
      <c r="C163" s="8" t="s">
        <v>192</v>
      </c>
      <c r="D163" s="8" t="s">
        <v>139</v>
      </c>
      <c r="E163" s="9">
        <v>3</v>
      </c>
      <c r="F163" s="9">
        <v>5</v>
      </c>
      <c r="G163" s="10"/>
      <c r="H163" s="10" t="s">
        <v>142</v>
      </c>
      <c r="K163" s="34">
        <f t="shared" si="4"/>
        <v>3</v>
      </c>
      <c r="L163" s="34">
        <f t="shared" si="5"/>
        <v>0</v>
      </c>
    </row>
    <row r="164" spans="1:13" hidden="1" x14ac:dyDescent="0.25">
      <c r="A164" s="7">
        <v>126</v>
      </c>
      <c r="B164" s="44"/>
      <c r="C164" s="8" t="s">
        <v>193</v>
      </c>
      <c r="D164" s="8" t="s">
        <v>139</v>
      </c>
      <c r="E164" s="9">
        <v>2</v>
      </c>
      <c r="F164" s="9">
        <v>5</v>
      </c>
      <c r="G164" s="10"/>
      <c r="H164" s="10" t="s">
        <v>142</v>
      </c>
      <c r="K164" s="34">
        <f t="shared" si="4"/>
        <v>2</v>
      </c>
      <c r="L164" s="34">
        <f t="shared" si="5"/>
        <v>0</v>
      </c>
    </row>
    <row r="165" spans="1:13" hidden="1" x14ac:dyDescent="0.25">
      <c r="A165" s="7"/>
      <c r="B165" s="44"/>
      <c r="C165" s="11" t="s">
        <v>133</v>
      </c>
      <c r="D165" s="8"/>
      <c r="E165" s="12">
        <f>SUM(E160:E164)</f>
        <v>132</v>
      </c>
      <c r="F165" s="12">
        <f>SUM(F160:F164)</f>
        <v>145</v>
      </c>
      <c r="G165" s="10"/>
      <c r="K165" s="34">
        <f t="shared" si="4"/>
        <v>0</v>
      </c>
      <c r="L165" s="34">
        <f t="shared" si="5"/>
        <v>0</v>
      </c>
    </row>
    <row r="166" spans="1:13" hidden="1" x14ac:dyDescent="0.25">
      <c r="A166" s="46" t="s">
        <v>134</v>
      </c>
      <c r="B166" s="46"/>
      <c r="C166" s="46"/>
      <c r="D166" s="8"/>
      <c r="E166" s="12">
        <f>+E155+E159+E165</f>
        <v>1943</v>
      </c>
      <c r="F166" s="12">
        <f>+F25+F27+F35+F49+F55+F62+F65+F68+F78+F92+F96+F108+F129+F138+F141+F150+F159+F165</f>
        <v>2443</v>
      </c>
      <c r="G166" s="10"/>
      <c r="H166" s="38"/>
      <c r="K166" s="34">
        <f>+SUM(K10:K165)</f>
        <v>1412</v>
      </c>
      <c r="L166" s="34">
        <f>+SUM(L10:L165)</f>
        <v>531</v>
      </c>
      <c r="M166" s="4">
        <f t="shared" ref="M166" si="6">+K166+L166</f>
        <v>1943</v>
      </c>
    </row>
    <row r="167" spans="1:13" x14ac:dyDescent="0.25">
      <c r="D167" s="17"/>
      <c r="E167" s="18"/>
      <c r="F167" s="18"/>
      <c r="M167" s="42"/>
    </row>
    <row r="168" spans="1:13" x14ac:dyDescent="0.25">
      <c r="D168" s="8" t="s">
        <v>137</v>
      </c>
      <c r="E168" s="9">
        <v>18</v>
      </c>
      <c r="F168" s="9">
        <v>20</v>
      </c>
      <c r="G168" s="40"/>
    </row>
    <row r="169" spans="1:13" x14ac:dyDescent="0.25">
      <c r="D169" s="8" t="s">
        <v>137</v>
      </c>
      <c r="E169" s="9">
        <v>8</v>
      </c>
      <c r="F169" s="9">
        <v>10</v>
      </c>
    </row>
    <row r="170" spans="1:13" x14ac:dyDescent="0.25">
      <c r="D170" s="8" t="s">
        <v>137</v>
      </c>
      <c r="E170" s="9">
        <v>7</v>
      </c>
      <c r="F170" s="9">
        <v>10</v>
      </c>
    </row>
    <row r="171" spans="1:13" x14ac:dyDescent="0.25">
      <c r="D171" s="8" t="s">
        <v>137</v>
      </c>
      <c r="E171" s="9">
        <v>15</v>
      </c>
      <c r="F171" s="9">
        <v>20</v>
      </c>
      <c r="L171" s="43"/>
    </row>
    <row r="172" spans="1:13" x14ac:dyDescent="0.25">
      <c r="D172" s="8" t="s">
        <v>137</v>
      </c>
      <c r="E172" s="9">
        <v>133</v>
      </c>
      <c r="F172" s="9">
        <v>135</v>
      </c>
    </row>
    <row r="173" spans="1:13" x14ac:dyDescent="0.25">
      <c r="D173" s="8" t="s">
        <v>137</v>
      </c>
      <c r="E173" s="9">
        <v>46</v>
      </c>
      <c r="F173" s="9">
        <v>50</v>
      </c>
    </row>
    <row r="174" spans="1:13" x14ac:dyDescent="0.25">
      <c r="D174" s="8" t="s">
        <v>137</v>
      </c>
      <c r="E174" s="9">
        <v>10</v>
      </c>
      <c r="F174" s="9">
        <v>15</v>
      </c>
    </row>
    <row r="175" spans="1:13" x14ac:dyDescent="0.25">
      <c r="D175" s="8" t="s">
        <v>137</v>
      </c>
      <c r="E175" s="9">
        <v>8</v>
      </c>
      <c r="F175" s="9">
        <v>10</v>
      </c>
    </row>
    <row r="176" spans="1:13" x14ac:dyDescent="0.25">
      <c r="D176" s="8" t="s">
        <v>137</v>
      </c>
      <c r="E176" s="9">
        <v>23</v>
      </c>
      <c r="F176" s="9">
        <v>25</v>
      </c>
    </row>
    <row r="177" spans="4:6" x14ac:dyDescent="0.25">
      <c r="D177" s="8" t="s">
        <v>137</v>
      </c>
      <c r="E177" s="9">
        <v>10</v>
      </c>
      <c r="F177" s="9">
        <v>15</v>
      </c>
    </row>
    <row r="178" spans="4:6" x14ac:dyDescent="0.25">
      <c r="D178" s="8" t="s">
        <v>137</v>
      </c>
      <c r="E178" s="9">
        <v>11</v>
      </c>
      <c r="F178" s="9">
        <v>15</v>
      </c>
    </row>
    <row r="179" spans="4:6" x14ac:dyDescent="0.25">
      <c r="D179" s="8" t="s">
        <v>137</v>
      </c>
      <c r="E179" s="9">
        <v>38</v>
      </c>
      <c r="F179" s="9">
        <v>60</v>
      </c>
    </row>
    <row r="180" spans="4:6" x14ac:dyDescent="0.25">
      <c r="D180" s="8" t="s">
        <v>137</v>
      </c>
      <c r="E180" s="9">
        <v>6</v>
      </c>
      <c r="F180" s="9">
        <v>10</v>
      </c>
    </row>
    <row r="181" spans="4:6" x14ac:dyDescent="0.25">
      <c r="D181" s="8" t="s">
        <v>137</v>
      </c>
      <c r="E181" s="9">
        <v>8</v>
      </c>
      <c r="F181" s="9">
        <v>10</v>
      </c>
    </row>
    <row r="182" spans="4:6" x14ac:dyDescent="0.25">
      <c r="D182" s="8" t="s">
        <v>137</v>
      </c>
      <c r="E182" s="9">
        <v>4</v>
      </c>
      <c r="F182" s="9">
        <v>5</v>
      </c>
    </row>
    <row r="183" spans="4:6" x14ac:dyDescent="0.25">
      <c r="D183" s="8" t="s">
        <v>137</v>
      </c>
      <c r="E183" s="9">
        <v>24</v>
      </c>
      <c r="F183" s="9">
        <v>25</v>
      </c>
    </row>
    <row r="184" spans="4:6" x14ac:dyDescent="0.25">
      <c r="D184" s="8" t="s">
        <v>137</v>
      </c>
      <c r="E184" s="9">
        <v>3</v>
      </c>
      <c r="F184" s="9">
        <v>5</v>
      </c>
    </row>
    <row r="185" spans="4:6" x14ac:dyDescent="0.25">
      <c r="D185" s="8" t="s">
        <v>137</v>
      </c>
      <c r="E185" s="9">
        <v>24</v>
      </c>
      <c r="F185" s="9">
        <v>25</v>
      </c>
    </row>
    <row r="186" spans="4:6" x14ac:dyDescent="0.25">
      <c r="D186" s="8" t="s">
        <v>137</v>
      </c>
      <c r="E186" s="9">
        <v>2</v>
      </c>
      <c r="F186" s="9">
        <v>5</v>
      </c>
    </row>
    <row r="187" spans="4:6" x14ac:dyDescent="0.25">
      <c r="D187" s="8" t="s">
        <v>137</v>
      </c>
      <c r="E187" s="9">
        <v>7</v>
      </c>
      <c r="F187" s="9">
        <v>10</v>
      </c>
    </row>
    <row r="188" spans="4:6" x14ac:dyDescent="0.25">
      <c r="D188" s="8" t="s">
        <v>137</v>
      </c>
      <c r="E188" s="25">
        <v>32</v>
      </c>
      <c r="F188" s="18">
        <v>35</v>
      </c>
    </row>
    <row r="189" spans="4:6" x14ac:dyDescent="0.25">
      <c r="D189" s="8" t="s">
        <v>137</v>
      </c>
      <c r="E189" s="9">
        <v>78</v>
      </c>
      <c r="F189" s="9">
        <v>80</v>
      </c>
    </row>
    <row r="190" spans="4:6" x14ac:dyDescent="0.25">
      <c r="D190" s="8" t="s">
        <v>137</v>
      </c>
      <c r="E190" s="9">
        <v>41</v>
      </c>
      <c r="F190" s="9">
        <v>45</v>
      </c>
    </row>
    <row r="191" spans="4:6" x14ac:dyDescent="0.25">
      <c r="D191" s="17"/>
      <c r="E191" s="18"/>
      <c r="F191" s="18"/>
    </row>
    <row r="192" spans="4:6" x14ac:dyDescent="0.25">
      <c r="D192" s="19"/>
      <c r="E192" s="20">
        <f>SUBTOTAL(9,E168:E191)</f>
        <v>556</v>
      </c>
      <c r="F192" s="20">
        <f>SUBTOTAL(9,F168:F191)</f>
        <v>640</v>
      </c>
    </row>
    <row r="193" spans="4:6" x14ac:dyDescent="0.25">
      <c r="D193" s="17"/>
      <c r="E193" s="18"/>
      <c r="F193" s="18"/>
    </row>
    <row r="194" spans="4:6" x14ac:dyDescent="0.25">
      <c r="D194" s="8" t="s">
        <v>139</v>
      </c>
      <c r="E194" s="9">
        <v>1</v>
      </c>
      <c r="F194" s="9">
        <v>5</v>
      </c>
    </row>
    <row r="195" spans="4:6" x14ac:dyDescent="0.25">
      <c r="D195" s="8" t="s">
        <v>139</v>
      </c>
      <c r="E195" s="9">
        <v>5</v>
      </c>
      <c r="F195" s="9">
        <v>5</v>
      </c>
    </row>
    <row r="196" spans="4:6" x14ac:dyDescent="0.25">
      <c r="D196" s="8" t="s">
        <v>139</v>
      </c>
      <c r="E196" s="9">
        <v>3</v>
      </c>
      <c r="F196" s="9">
        <v>5</v>
      </c>
    </row>
    <row r="197" spans="4:6" x14ac:dyDescent="0.25">
      <c r="D197" s="8" t="s">
        <v>139</v>
      </c>
      <c r="E197" s="9">
        <v>1</v>
      </c>
      <c r="F197" s="9">
        <v>5</v>
      </c>
    </row>
    <row r="198" spans="4:6" x14ac:dyDescent="0.25">
      <c r="D198" s="8" t="s">
        <v>139</v>
      </c>
      <c r="E198" s="9">
        <v>4</v>
      </c>
      <c r="F198" s="9">
        <v>5</v>
      </c>
    </row>
    <row r="199" spans="4:6" x14ac:dyDescent="0.25">
      <c r="D199" s="8" t="s">
        <v>139</v>
      </c>
      <c r="E199" s="9">
        <v>2</v>
      </c>
      <c r="F199" s="9">
        <v>5</v>
      </c>
    </row>
    <row r="200" spans="4:6" x14ac:dyDescent="0.25">
      <c r="D200" s="8" t="s">
        <v>139</v>
      </c>
      <c r="E200" s="9">
        <v>2</v>
      </c>
      <c r="F200" s="9">
        <v>5</v>
      </c>
    </row>
    <row r="201" spans="4:6" x14ac:dyDescent="0.25">
      <c r="D201" s="8" t="s">
        <v>139</v>
      </c>
      <c r="E201" s="9">
        <v>1</v>
      </c>
      <c r="F201" s="9">
        <v>5</v>
      </c>
    </row>
    <row r="202" spans="4:6" x14ac:dyDescent="0.25">
      <c r="D202" s="8" t="s">
        <v>139</v>
      </c>
      <c r="E202" s="9">
        <v>1</v>
      </c>
      <c r="F202" s="9">
        <v>5</v>
      </c>
    </row>
    <row r="203" spans="4:6" x14ac:dyDescent="0.25">
      <c r="D203" s="8" t="s">
        <v>139</v>
      </c>
      <c r="E203" s="9">
        <v>1</v>
      </c>
      <c r="F203" s="9">
        <v>5</v>
      </c>
    </row>
    <row r="204" spans="4:6" x14ac:dyDescent="0.25">
      <c r="D204" s="8" t="s">
        <v>139</v>
      </c>
      <c r="E204" s="9">
        <v>2</v>
      </c>
      <c r="F204" s="9">
        <v>5</v>
      </c>
    </row>
    <row r="205" spans="4:6" x14ac:dyDescent="0.25">
      <c r="D205" s="8" t="s">
        <v>139</v>
      </c>
      <c r="E205" s="9">
        <v>2</v>
      </c>
      <c r="F205" s="9">
        <v>5</v>
      </c>
    </row>
    <row r="206" spans="4:6" x14ac:dyDescent="0.25">
      <c r="D206" s="8" t="s">
        <v>139</v>
      </c>
      <c r="E206" s="9">
        <v>1</v>
      </c>
      <c r="F206" s="9">
        <v>5</v>
      </c>
    </row>
    <row r="207" spans="4:6" x14ac:dyDescent="0.25">
      <c r="D207" s="8" t="s">
        <v>139</v>
      </c>
      <c r="E207" s="9">
        <v>1</v>
      </c>
      <c r="F207" s="9">
        <v>5</v>
      </c>
    </row>
    <row r="208" spans="4:6" x14ac:dyDescent="0.25">
      <c r="D208" s="8" t="s">
        <v>139</v>
      </c>
      <c r="E208" s="9">
        <v>1</v>
      </c>
      <c r="F208" s="9">
        <v>5</v>
      </c>
    </row>
    <row r="209" spans="4:6" x14ac:dyDescent="0.25">
      <c r="D209" s="8" t="s">
        <v>139</v>
      </c>
      <c r="E209" s="9">
        <v>1</v>
      </c>
      <c r="F209" s="9">
        <v>5</v>
      </c>
    </row>
    <row r="210" spans="4:6" x14ac:dyDescent="0.25">
      <c r="D210" s="8" t="s">
        <v>139</v>
      </c>
      <c r="E210" s="9">
        <v>3</v>
      </c>
      <c r="F210" s="9">
        <v>5</v>
      </c>
    </row>
    <row r="211" spans="4:6" x14ac:dyDescent="0.25">
      <c r="D211" s="8" t="s">
        <v>139</v>
      </c>
      <c r="E211" s="9">
        <v>1</v>
      </c>
      <c r="F211" s="9">
        <v>5</v>
      </c>
    </row>
    <row r="212" spans="4:6" x14ac:dyDescent="0.25">
      <c r="D212" s="8" t="s">
        <v>139</v>
      </c>
      <c r="E212" s="9">
        <v>1</v>
      </c>
      <c r="F212" s="9">
        <v>5</v>
      </c>
    </row>
    <row r="213" spans="4:6" x14ac:dyDescent="0.25">
      <c r="D213" s="8" t="s">
        <v>139</v>
      </c>
      <c r="E213" s="9">
        <v>2</v>
      </c>
      <c r="F213" s="9">
        <v>5</v>
      </c>
    </row>
    <row r="214" spans="4:6" x14ac:dyDescent="0.25">
      <c r="D214" s="8" t="s">
        <v>139</v>
      </c>
      <c r="E214" s="9">
        <v>2</v>
      </c>
      <c r="F214" s="9">
        <v>5</v>
      </c>
    </row>
    <row r="215" spans="4:6" x14ac:dyDescent="0.25">
      <c r="D215" s="8" t="s">
        <v>139</v>
      </c>
      <c r="E215" s="9">
        <v>5</v>
      </c>
      <c r="F215" s="9">
        <v>5</v>
      </c>
    </row>
    <row r="216" spans="4:6" x14ac:dyDescent="0.25">
      <c r="D216" s="8" t="s">
        <v>139</v>
      </c>
      <c r="E216" s="9">
        <v>2</v>
      </c>
      <c r="F216" s="9">
        <v>5</v>
      </c>
    </row>
    <row r="217" spans="4:6" x14ac:dyDescent="0.25">
      <c r="D217" s="8" t="s">
        <v>139</v>
      </c>
      <c r="E217" s="9">
        <v>1</v>
      </c>
      <c r="F217" s="9">
        <v>5</v>
      </c>
    </row>
    <row r="218" spans="4:6" x14ac:dyDescent="0.25">
      <c r="D218" s="8" t="s">
        <v>139</v>
      </c>
      <c r="E218" s="9">
        <v>2</v>
      </c>
      <c r="F218" s="9">
        <v>5</v>
      </c>
    </row>
    <row r="219" spans="4:6" x14ac:dyDescent="0.25">
      <c r="D219" s="8" t="s">
        <v>139</v>
      </c>
      <c r="E219" s="9">
        <v>1</v>
      </c>
      <c r="F219" s="9">
        <v>5</v>
      </c>
    </row>
    <row r="220" spans="4:6" x14ac:dyDescent="0.25">
      <c r="D220" s="8" t="s">
        <v>139</v>
      </c>
      <c r="E220" s="9">
        <v>1</v>
      </c>
      <c r="F220" s="9">
        <v>5</v>
      </c>
    </row>
    <row r="221" spans="4:6" x14ac:dyDescent="0.25">
      <c r="D221" s="8" t="s">
        <v>139</v>
      </c>
      <c r="E221" s="9">
        <v>3</v>
      </c>
      <c r="F221" s="9">
        <v>5</v>
      </c>
    </row>
    <row r="222" spans="4:6" x14ac:dyDescent="0.25">
      <c r="D222" s="8" t="s">
        <v>139</v>
      </c>
      <c r="E222" s="9">
        <v>2</v>
      </c>
      <c r="F222" s="9">
        <v>5</v>
      </c>
    </row>
    <row r="223" spans="4:6" x14ac:dyDescent="0.25">
      <c r="D223" s="41"/>
      <c r="E223" s="18"/>
      <c r="F223" s="18"/>
    </row>
    <row r="224" spans="4:6" x14ac:dyDescent="0.25">
      <c r="D224" s="19"/>
      <c r="E224" s="20">
        <f>+SUM(E194:E222)</f>
        <v>55</v>
      </c>
      <c r="F224" s="20">
        <f>+SUM(F194:F222)</f>
        <v>145</v>
      </c>
    </row>
    <row r="225" spans="4:6" x14ac:dyDescent="0.25">
      <c r="D225" s="41"/>
      <c r="E225" s="9"/>
      <c r="F225" s="9"/>
    </row>
    <row r="226" spans="4:6" x14ac:dyDescent="0.25">
      <c r="D226" s="8" t="s">
        <v>136</v>
      </c>
      <c r="E226" s="9">
        <v>20</v>
      </c>
      <c r="F226" s="9">
        <v>25</v>
      </c>
    </row>
    <row r="227" spans="4:6" x14ac:dyDescent="0.25">
      <c r="D227" s="8" t="s">
        <v>136</v>
      </c>
      <c r="E227" s="9">
        <v>18</v>
      </c>
      <c r="F227" s="9">
        <v>20</v>
      </c>
    </row>
    <row r="228" spans="4:6" x14ac:dyDescent="0.25">
      <c r="D228" s="8" t="s">
        <v>136</v>
      </c>
      <c r="E228" s="9">
        <v>5</v>
      </c>
      <c r="F228" s="9">
        <v>10</v>
      </c>
    </row>
    <row r="229" spans="4:6" x14ac:dyDescent="0.25">
      <c r="D229" s="8" t="s">
        <v>136</v>
      </c>
      <c r="E229" s="9">
        <v>134</v>
      </c>
      <c r="F229" s="9">
        <v>135</v>
      </c>
    </row>
    <row r="230" spans="4:6" x14ac:dyDescent="0.25">
      <c r="D230" s="8" t="s">
        <v>136</v>
      </c>
      <c r="E230" s="9">
        <v>4</v>
      </c>
      <c r="F230" s="9">
        <v>10</v>
      </c>
    </row>
    <row r="231" spans="4:6" x14ac:dyDescent="0.25">
      <c r="D231" s="8" t="s">
        <v>136</v>
      </c>
      <c r="E231" s="9">
        <v>94</v>
      </c>
      <c r="F231" s="9">
        <v>95</v>
      </c>
    </row>
    <row r="232" spans="4:6" x14ac:dyDescent="0.25">
      <c r="D232" s="8" t="s">
        <v>136</v>
      </c>
      <c r="E232" s="9">
        <v>205</v>
      </c>
      <c r="F232" s="9">
        <v>210</v>
      </c>
    </row>
    <row r="233" spans="4:6" x14ac:dyDescent="0.25">
      <c r="D233" s="8" t="s">
        <v>136</v>
      </c>
      <c r="E233" s="9">
        <v>17</v>
      </c>
      <c r="F233" s="9">
        <v>20</v>
      </c>
    </row>
    <row r="234" spans="4:6" x14ac:dyDescent="0.25">
      <c r="D234" s="8" t="s">
        <v>136</v>
      </c>
      <c r="E234" s="9">
        <v>64</v>
      </c>
      <c r="F234" s="9">
        <v>70</v>
      </c>
    </row>
    <row r="235" spans="4:6" x14ac:dyDescent="0.25">
      <c r="D235" s="8" t="s">
        <v>136</v>
      </c>
      <c r="E235" s="9">
        <v>16</v>
      </c>
      <c r="F235" s="9">
        <v>20</v>
      </c>
    </row>
    <row r="236" spans="4:6" x14ac:dyDescent="0.25">
      <c r="D236" s="8" t="s">
        <v>136</v>
      </c>
      <c r="E236" s="9">
        <v>50</v>
      </c>
      <c r="F236" s="9">
        <v>55</v>
      </c>
    </row>
    <row r="237" spans="4:6" x14ac:dyDescent="0.25">
      <c r="D237" s="8" t="s">
        <v>136</v>
      </c>
      <c r="E237" s="9">
        <v>6</v>
      </c>
      <c r="F237" s="9">
        <v>10</v>
      </c>
    </row>
    <row r="238" spans="4:6" x14ac:dyDescent="0.25">
      <c r="D238" s="8" t="s">
        <v>136</v>
      </c>
      <c r="E238" s="9">
        <v>10</v>
      </c>
      <c r="F238" s="9">
        <v>15</v>
      </c>
    </row>
    <row r="239" spans="4:6" x14ac:dyDescent="0.25">
      <c r="D239" s="8" t="s">
        <v>136</v>
      </c>
      <c r="E239" s="9">
        <v>7</v>
      </c>
      <c r="F239" s="9">
        <v>10</v>
      </c>
    </row>
    <row r="240" spans="4:6" x14ac:dyDescent="0.25">
      <c r="D240" s="8" t="s">
        <v>136</v>
      </c>
      <c r="E240" s="9">
        <v>14</v>
      </c>
      <c r="F240" s="9">
        <v>20</v>
      </c>
    </row>
    <row r="241" spans="4:6" x14ac:dyDescent="0.25">
      <c r="D241" s="8" t="s">
        <v>136</v>
      </c>
      <c r="E241" s="9">
        <v>25</v>
      </c>
      <c r="F241" s="9">
        <v>60</v>
      </c>
    </row>
    <row r="242" spans="4:6" x14ac:dyDescent="0.25">
      <c r="D242" s="8" t="s">
        <v>136</v>
      </c>
      <c r="E242" s="9">
        <v>4</v>
      </c>
      <c r="F242" s="9">
        <v>60</v>
      </c>
    </row>
    <row r="243" spans="4:6" x14ac:dyDescent="0.25">
      <c r="D243" s="8" t="s">
        <v>136</v>
      </c>
      <c r="E243" s="9">
        <v>30</v>
      </c>
      <c r="F243" s="9">
        <v>60</v>
      </c>
    </row>
    <row r="244" spans="4:6" x14ac:dyDescent="0.25">
      <c r="D244" s="8" t="s">
        <v>136</v>
      </c>
      <c r="E244" s="9">
        <v>13</v>
      </c>
      <c r="F244" s="9">
        <v>60</v>
      </c>
    </row>
    <row r="245" spans="4:6" x14ac:dyDescent="0.25">
      <c r="D245" s="8" t="s">
        <v>136</v>
      </c>
      <c r="E245" s="9">
        <v>2</v>
      </c>
      <c r="F245" s="9">
        <v>5</v>
      </c>
    </row>
    <row r="246" spans="4:6" x14ac:dyDescent="0.25">
      <c r="D246" s="8" t="s">
        <v>136</v>
      </c>
      <c r="E246" s="9">
        <v>2</v>
      </c>
      <c r="F246" s="9">
        <v>5</v>
      </c>
    </row>
    <row r="247" spans="4:6" x14ac:dyDescent="0.25">
      <c r="D247" s="8" t="s">
        <v>136</v>
      </c>
      <c r="E247" s="9">
        <v>14</v>
      </c>
      <c r="F247" s="9">
        <v>15</v>
      </c>
    </row>
    <row r="248" spans="4:6" x14ac:dyDescent="0.25">
      <c r="D248" s="8" t="s">
        <v>136</v>
      </c>
      <c r="E248" s="9">
        <v>4</v>
      </c>
      <c r="F248" s="9">
        <v>5</v>
      </c>
    </row>
    <row r="249" spans="4:6" x14ac:dyDescent="0.25">
      <c r="D249" s="8" t="s">
        <v>136</v>
      </c>
      <c r="E249" s="9">
        <v>16</v>
      </c>
      <c r="F249" s="18">
        <v>30</v>
      </c>
    </row>
    <row r="250" spans="4:6" x14ac:dyDescent="0.25">
      <c r="D250" s="8" t="s">
        <v>136</v>
      </c>
      <c r="E250" s="9">
        <v>38</v>
      </c>
      <c r="F250" s="9">
        <v>40</v>
      </c>
    </row>
    <row r="251" spans="4:6" x14ac:dyDescent="0.25">
      <c r="D251" s="8" t="s">
        <v>136</v>
      </c>
      <c r="E251" s="9">
        <v>6</v>
      </c>
      <c r="F251" s="9">
        <v>10</v>
      </c>
    </row>
    <row r="252" spans="4:6" x14ac:dyDescent="0.25">
      <c r="D252" s="8" t="s">
        <v>136</v>
      </c>
      <c r="E252" s="9">
        <v>1</v>
      </c>
      <c r="F252" s="9">
        <v>5</v>
      </c>
    </row>
    <row r="253" spans="4:6" x14ac:dyDescent="0.25">
      <c r="D253" s="8" t="s">
        <v>136</v>
      </c>
      <c r="E253" s="9">
        <v>29</v>
      </c>
      <c r="F253" s="9">
        <v>30</v>
      </c>
    </row>
    <row r="254" spans="4:6" x14ac:dyDescent="0.25">
      <c r="D254" s="8" t="s">
        <v>136</v>
      </c>
      <c r="E254" s="9">
        <v>17</v>
      </c>
      <c r="F254" s="9">
        <v>20</v>
      </c>
    </row>
    <row r="255" spans="4:6" x14ac:dyDescent="0.25">
      <c r="D255" s="8" t="s">
        <v>136</v>
      </c>
      <c r="E255" s="9">
        <v>107</v>
      </c>
      <c r="F255" s="9">
        <v>110</v>
      </c>
    </row>
    <row r="256" spans="4:6" x14ac:dyDescent="0.25">
      <c r="D256" s="8" t="s">
        <v>136</v>
      </c>
      <c r="E256" s="9">
        <v>1</v>
      </c>
      <c r="F256" s="9">
        <v>5</v>
      </c>
    </row>
    <row r="257" spans="1:12" x14ac:dyDescent="0.25">
      <c r="D257" s="8" t="s">
        <v>136</v>
      </c>
      <c r="E257" s="9">
        <v>37</v>
      </c>
      <c r="F257" s="9">
        <v>40</v>
      </c>
    </row>
    <row r="258" spans="1:12" x14ac:dyDescent="0.25">
      <c r="D258" s="8" t="s">
        <v>136</v>
      </c>
      <c r="E258" s="9">
        <v>5</v>
      </c>
      <c r="F258" s="9">
        <v>10</v>
      </c>
    </row>
    <row r="259" spans="1:12" x14ac:dyDescent="0.25">
      <c r="D259" s="8" t="s">
        <v>136</v>
      </c>
      <c r="E259" s="9">
        <v>179</v>
      </c>
      <c r="F259" s="9">
        <v>190</v>
      </c>
    </row>
    <row r="260" spans="1:12" x14ac:dyDescent="0.25">
      <c r="D260" s="8" t="s">
        <v>136</v>
      </c>
      <c r="E260" s="9">
        <v>4</v>
      </c>
      <c r="F260" s="9">
        <v>5</v>
      </c>
    </row>
    <row r="261" spans="1:12" x14ac:dyDescent="0.25">
      <c r="D261" s="8" t="s">
        <v>136</v>
      </c>
      <c r="E261" s="9">
        <v>3</v>
      </c>
      <c r="F261" s="9">
        <v>5</v>
      </c>
    </row>
    <row r="262" spans="1:12" x14ac:dyDescent="0.25">
      <c r="D262" s="8" t="s">
        <v>136</v>
      </c>
      <c r="E262" s="9">
        <v>17</v>
      </c>
      <c r="F262" s="9">
        <v>20</v>
      </c>
    </row>
    <row r="263" spans="1:12" x14ac:dyDescent="0.25">
      <c r="D263" s="8" t="s">
        <v>136</v>
      </c>
      <c r="E263" s="9">
        <v>30</v>
      </c>
      <c r="F263" s="9">
        <v>35</v>
      </c>
    </row>
    <row r="264" spans="1:12" x14ac:dyDescent="0.25">
      <c r="D264" s="8" t="s">
        <v>136</v>
      </c>
      <c r="E264" s="9">
        <v>5</v>
      </c>
      <c r="F264" s="9">
        <v>10</v>
      </c>
    </row>
    <row r="265" spans="1:12" x14ac:dyDescent="0.25">
      <c r="D265" s="8" t="s">
        <v>136</v>
      </c>
      <c r="E265" s="9">
        <v>4</v>
      </c>
      <c r="F265" s="9">
        <v>5</v>
      </c>
    </row>
    <row r="266" spans="1:12" x14ac:dyDescent="0.25">
      <c r="D266" s="8" t="s">
        <v>136</v>
      </c>
      <c r="E266" s="9">
        <v>21</v>
      </c>
      <c r="F266" s="9">
        <v>25</v>
      </c>
    </row>
    <row r="267" spans="1:12" x14ac:dyDescent="0.25">
      <c r="D267" s="8" t="s">
        <v>136</v>
      </c>
      <c r="E267" s="9">
        <v>26</v>
      </c>
      <c r="F267" s="9">
        <v>30</v>
      </c>
    </row>
    <row r="268" spans="1:12" x14ac:dyDescent="0.25">
      <c r="D268" s="8" t="s">
        <v>136</v>
      </c>
      <c r="E268" s="9">
        <v>5</v>
      </c>
      <c r="F268" s="9">
        <v>10</v>
      </c>
    </row>
    <row r="269" spans="1:12" x14ac:dyDescent="0.25">
      <c r="D269" s="8" t="s">
        <v>136</v>
      </c>
      <c r="E269" s="9">
        <v>8</v>
      </c>
      <c r="F269" s="9">
        <v>10</v>
      </c>
    </row>
    <row r="270" spans="1:12" x14ac:dyDescent="0.25">
      <c r="D270" s="17"/>
      <c r="E270" s="9"/>
      <c r="F270" s="9"/>
    </row>
    <row r="271" spans="1:12" x14ac:dyDescent="0.25">
      <c r="D271" s="19"/>
      <c r="E271" s="20">
        <f>+SUM(E226:E269)</f>
        <v>1317</v>
      </c>
      <c r="F271" s="20">
        <f>+SUM(F226:F269)</f>
        <v>1640</v>
      </c>
    </row>
    <row r="272" spans="1:12" s="28" customFormat="1" x14ac:dyDescent="0.25">
      <c r="A272" s="26"/>
      <c r="B272" s="27"/>
      <c r="E272" s="29"/>
      <c r="F272" s="29"/>
      <c r="H272" s="10"/>
      <c r="I272" s="10"/>
      <c r="K272" s="34"/>
      <c r="L272" s="34"/>
    </row>
    <row r="273" spans="1:12" s="28" customFormat="1" x14ac:dyDescent="0.25">
      <c r="A273" s="26"/>
      <c r="B273" s="27"/>
      <c r="D273" s="8" t="s">
        <v>151</v>
      </c>
      <c r="E273" s="25">
        <v>7</v>
      </c>
      <c r="F273" s="9">
        <v>10</v>
      </c>
      <c r="H273" s="10"/>
      <c r="I273" s="10"/>
      <c r="K273" s="34"/>
      <c r="L273" s="34"/>
    </row>
    <row r="274" spans="1:12" s="28" customFormat="1" x14ac:dyDescent="0.25">
      <c r="A274" s="26"/>
      <c r="B274" s="27"/>
      <c r="E274" s="31"/>
      <c r="F274" s="5"/>
      <c r="H274" s="10"/>
      <c r="I274" s="10"/>
      <c r="K274" s="34"/>
      <c r="L274" s="34"/>
    </row>
    <row r="275" spans="1:12" s="28" customFormat="1" x14ac:dyDescent="0.25">
      <c r="A275" s="26"/>
      <c r="B275" s="27"/>
      <c r="D275" s="19"/>
      <c r="E275" s="20">
        <f>+E273</f>
        <v>7</v>
      </c>
      <c r="F275" s="20">
        <f>+F273</f>
        <v>10</v>
      </c>
      <c r="H275" s="10"/>
      <c r="I275" s="10"/>
      <c r="K275" s="34"/>
      <c r="L275" s="34"/>
    </row>
    <row r="276" spans="1:12" s="28" customFormat="1" x14ac:dyDescent="0.25">
      <c r="A276" s="26"/>
      <c r="B276" s="27"/>
      <c r="E276" s="29"/>
      <c r="F276" s="29"/>
      <c r="H276" s="10"/>
      <c r="I276" s="10"/>
      <c r="K276" s="34"/>
      <c r="L276" s="34"/>
    </row>
    <row r="277" spans="1:12" s="28" customFormat="1" x14ac:dyDescent="0.25">
      <c r="A277" s="26"/>
      <c r="B277" s="27"/>
      <c r="D277" s="8" t="s">
        <v>194</v>
      </c>
      <c r="E277" s="25">
        <v>8</v>
      </c>
      <c r="F277" s="9">
        <v>8</v>
      </c>
      <c r="H277" s="10"/>
      <c r="I277" s="10"/>
      <c r="K277" s="34"/>
      <c r="L277" s="34"/>
    </row>
    <row r="278" spans="1:12" s="28" customFormat="1" x14ac:dyDescent="0.25">
      <c r="A278" s="26"/>
      <c r="B278" s="27"/>
      <c r="E278" s="31"/>
      <c r="F278" s="5"/>
      <c r="H278" s="10"/>
      <c r="I278" s="10"/>
      <c r="K278" s="34"/>
      <c r="L278" s="34"/>
    </row>
    <row r="279" spans="1:12" s="28" customFormat="1" x14ac:dyDescent="0.25">
      <c r="A279" s="26"/>
      <c r="B279" s="27"/>
      <c r="D279" s="19"/>
      <c r="E279" s="20">
        <f>+E277</f>
        <v>8</v>
      </c>
      <c r="F279" s="20">
        <f>+F277</f>
        <v>8</v>
      </c>
      <c r="H279" s="10"/>
      <c r="I279" s="10"/>
      <c r="K279" s="34"/>
      <c r="L279" s="34"/>
    </row>
    <row r="280" spans="1:12" s="28" customFormat="1" x14ac:dyDescent="0.25">
      <c r="A280" s="26"/>
      <c r="B280" s="27"/>
      <c r="D280" s="30"/>
      <c r="E280" s="29"/>
      <c r="F280" s="29"/>
      <c r="H280" s="10"/>
      <c r="I280" s="10"/>
      <c r="K280" s="34"/>
      <c r="L280" s="34"/>
    </row>
    <row r="281" spans="1:12" x14ac:dyDescent="0.25">
      <c r="D281" s="21"/>
      <c r="E281" s="22">
        <f>+E192+E224+E271+E275+E279</f>
        <v>1943</v>
      </c>
      <c r="F281" s="22">
        <f>+F192+F224+F271+F275+F279</f>
        <v>2443</v>
      </c>
    </row>
  </sheetData>
  <autoFilter ref="A9:M166" xr:uid="{F1375D0D-B7C7-4536-ABB8-4B469D6EFACD}">
    <filterColumn colId="8">
      <customFilters>
        <customFilter operator="notEqual" val=" "/>
      </customFilters>
    </filterColumn>
  </autoFilter>
  <sortState xmlns:xlrd2="http://schemas.microsoft.com/office/spreadsheetml/2017/richdata2" ref="D165:F269">
    <sortCondition ref="D165:D269"/>
  </sortState>
  <mergeCells count="20">
    <mergeCell ref="B160:B165"/>
    <mergeCell ref="A166:C166"/>
    <mergeCell ref="B130:B138"/>
    <mergeCell ref="B139:B141"/>
    <mergeCell ref="B142:B150"/>
    <mergeCell ref="B151:B154"/>
    <mergeCell ref="B158:B159"/>
    <mergeCell ref="B63:B65"/>
    <mergeCell ref="B36:B49"/>
    <mergeCell ref="B10:B25"/>
    <mergeCell ref="B26:B27"/>
    <mergeCell ref="B28:B35"/>
    <mergeCell ref="B50:B55"/>
    <mergeCell ref="B56:B62"/>
    <mergeCell ref="B109:B129"/>
    <mergeCell ref="B66:B68"/>
    <mergeCell ref="B69:B78"/>
    <mergeCell ref="B79:B92"/>
    <mergeCell ref="B93:B96"/>
    <mergeCell ref="B97:B10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H.S. Vyas</dc:creator>
  <cp:lastModifiedBy>Karuna Vijay Farad​</cp:lastModifiedBy>
  <dcterms:created xsi:type="dcterms:W3CDTF">2021-02-08T13:29:30Z</dcterms:created>
  <dcterms:modified xsi:type="dcterms:W3CDTF">2022-11-16T06:08:50Z</dcterms:modified>
</cp:coreProperties>
</file>